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12420" yWindow="1365" windowWidth="16185" windowHeight="11400" tabRatio="897"/>
  </bookViews>
  <sheets>
    <sheet name="Прилож" sheetId="4" r:id="rId1"/>
  </sheets>
  <externalReferences>
    <externalReference r:id="rId2"/>
  </externalReferences>
  <definedNames>
    <definedName name="_xlnm.Print_Titles" localSheetId="0">Прилож!$11:$11</definedName>
    <definedName name="мп" localSheetId="0">#REF!</definedName>
    <definedName name="мп">#REF!</definedName>
    <definedName name="_xlnm.Print_Area" localSheetId="0">Прилож!$A$1:$R$1111</definedName>
    <definedName name="Перечень" localSheetId="0">#REF!</definedName>
    <definedName name="Перечень">#REF!</definedName>
    <definedName name="Перечень2" localSheetId="0">#REF!</definedName>
    <definedName name="Перечень2">#REF!</definedName>
    <definedName name="Перечень3" localSheetId="0">#REF!</definedName>
    <definedName name="Перечень3">#REF!</definedName>
  </definedNames>
  <calcPr calcId="145621"/>
  <customWorkbookViews>
    <customWorkbookView name="Gorbachev - Личное представление" guid="{9872BAE3-55C4-497B-A21D-C80B61179128}" mergeInterval="0" personalView="1" maximized="1" xWindow="1" yWindow="1" windowWidth="1916" windowHeight="859" tabRatio="897" activeSheetId="1"/>
  </customWorkbookViews>
</workbook>
</file>

<file path=xl/calcChain.xml><?xml version="1.0" encoding="utf-8"?>
<calcChain xmlns="http://schemas.openxmlformats.org/spreadsheetml/2006/main">
  <c r="O422" i="4" l="1"/>
  <c r="N1109" i="4"/>
  <c r="M1109" i="4"/>
  <c r="L1109" i="4"/>
  <c r="J1109" i="4"/>
  <c r="I1109" i="4"/>
  <c r="H1109" i="4"/>
  <c r="O1109" i="4"/>
  <c r="N1106" i="4"/>
  <c r="M1106" i="4"/>
  <c r="L1106" i="4"/>
  <c r="J1106" i="4"/>
  <c r="I1106" i="4"/>
  <c r="H1106" i="4"/>
  <c r="O1106" i="4"/>
  <c r="N1064" i="4"/>
  <c r="M1064" i="4"/>
  <c r="L1064" i="4"/>
  <c r="J1064" i="4"/>
  <c r="I1064" i="4"/>
  <c r="H1064" i="4"/>
  <c r="O1064" i="4"/>
  <c r="N1061" i="4"/>
  <c r="M1061" i="4"/>
  <c r="L1061" i="4"/>
  <c r="J1061" i="4"/>
  <c r="I1061" i="4"/>
  <c r="H1061" i="4"/>
  <c r="O1061" i="4"/>
  <c r="N1057" i="4"/>
  <c r="M1057" i="4"/>
  <c r="L1057" i="4"/>
  <c r="J1057" i="4"/>
  <c r="I1057" i="4"/>
  <c r="H1057" i="4"/>
  <c r="O1057" i="4"/>
  <c r="N1054" i="4"/>
  <c r="M1054" i="4"/>
  <c r="L1054" i="4"/>
  <c r="J1054" i="4"/>
  <c r="I1054" i="4"/>
  <c r="H1054" i="4"/>
  <c r="O1054" i="4"/>
  <c r="N1050" i="4"/>
  <c r="M1050" i="4"/>
  <c r="L1050" i="4"/>
  <c r="J1050" i="4"/>
  <c r="I1050" i="4"/>
  <c r="H1050" i="4"/>
  <c r="O1050" i="4"/>
  <c r="N1041" i="4"/>
  <c r="M1041" i="4"/>
  <c r="L1041" i="4"/>
  <c r="J1041" i="4"/>
  <c r="I1041" i="4"/>
  <c r="H1041" i="4"/>
  <c r="O1041" i="4"/>
  <c r="N1036" i="4"/>
  <c r="M1036" i="4"/>
  <c r="L1036" i="4"/>
  <c r="J1036" i="4"/>
  <c r="I1036" i="4"/>
  <c r="H1036" i="4"/>
  <c r="O1036" i="4"/>
  <c r="N1033" i="4"/>
  <c r="M1033" i="4"/>
  <c r="L1033" i="4"/>
  <c r="J1033" i="4"/>
  <c r="I1033" i="4"/>
  <c r="H1033" i="4"/>
  <c r="O1033" i="4"/>
  <c r="N1030" i="4"/>
  <c r="M1030" i="4"/>
  <c r="L1030" i="4"/>
  <c r="J1030" i="4"/>
  <c r="I1030" i="4"/>
  <c r="H1030" i="4"/>
  <c r="O1030" i="4"/>
  <c r="N1022" i="4"/>
  <c r="M1022" i="4"/>
  <c r="L1022" i="4"/>
  <c r="J1022" i="4"/>
  <c r="I1022" i="4"/>
  <c r="H1022" i="4"/>
  <c r="O1022" i="4"/>
  <c r="N1016" i="4"/>
  <c r="M1016" i="4"/>
  <c r="L1016" i="4"/>
  <c r="J1016" i="4"/>
  <c r="I1016" i="4"/>
  <c r="H1016" i="4"/>
  <c r="O1016" i="4"/>
  <c r="N999" i="4"/>
  <c r="M999" i="4"/>
  <c r="L999" i="4"/>
  <c r="J999" i="4"/>
  <c r="I999" i="4"/>
  <c r="H999" i="4"/>
  <c r="O999" i="4"/>
  <c r="N990" i="4"/>
  <c r="M990" i="4"/>
  <c r="L990" i="4"/>
  <c r="J990" i="4"/>
  <c r="I990" i="4"/>
  <c r="H990" i="4"/>
  <c r="O990" i="4"/>
  <c r="N986" i="4"/>
  <c r="M986" i="4"/>
  <c r="L986" i="4"/>
  <c r="J986" i="4"/>
  <c r="I986" i="4"/>
  <c r="H986" i="4"/>
  <c r="O986" i="4"/>
  <c r="N979" i="4"/>
  <c r="M979" i="4"/>
  <c r="L979" i="4"/>
  <c r="J979" i="4"/>
  <c r="I979" i="4"/>
  <c r="H979" i="4"/>
  <c r="O979" i="4"/>
  <c r="N972" i="4"/>
  <c r="M972" i="4"/>
  <c r="L972" i="4"/>
  <c r="J972" i="4"/>
  <c r="I972" i="4"/>
  <c r="H972" i="4"/>
  <c r="O972" i="4"/>
  <c r="N422" i="4"/>
  <c r="M422" i="4"/>
  <c r="L422" i="4"/>
  <c r="J422" i="4"/>
  <c r="I422" i="4"/>
  <c r="H422" i="4"/>
  <c r="N419" i="4"/>
  <c r="M419" i="4"/>
  <c r="L419" i="4"/>
  <c r="J419" i="4"/>
  <c r="I419" i="4"/>
  <c r="H419" i="4"/>
  <c r="O419" i="4"/>
  <c r="N415" i="4"/>
  <c r="M415" i="4"/>
  <c r="L415" i="4"/>
  <c r="J415" i="4"/>
  <c r="I415" i="4"/>
  <c r="H415" i="4"/>
  <c r="O415" i="4"/>
  <c r="N412" i="4"/>
  <c r="M412" i="4"/>
  <c r="L412" i="4"/>
  <c r="J412" i="4"/>
  <c r="I412" i="4"/>
  <c r="H412" i="4"/>
  <c r="O412" i="4"/>
  <c r="N408" i="4"/>
  <c r="M408" i="4"/>
  <c r="L408" i="4"/>
  <c r="J408" i="4"/>
  <c r="I408" i="4"/>
  <c r="H408" i="4"/>
  <c r="O408" i="4"/>
  <c r="N404" i="4"/>
  <c r="M404" i="4"/>
  <c r="L404" i="4"/>
  <c r="J404" i="4"/>
  <c r="I404" i="4"/>
  <c r="H404" i="4"/>
  <c r="O404" i="4"/>
  <c r="N401" i="4"/>
  <c r="M401" i="4"/>
  <c r="L401" i="4"/>
  <c r="J401" i="4"/>
  <c r="I401" i="4"/>
  <c r="H401" i="4"/>
  <c r="O401" i="4"/>
  <c r="N397" i="4"/>
  <c r="M397" i="4"/>
  <c r="L397" i="4"/>
  <c r="J397" i="4"/>
  <c r="I397" i="4"/>
  <c r="H397" i="4"/>
  <c r="O397" i="4"/>
  <c r="N364" i="4"/>
  <c r="M364" i="4"/>
  <c r="L364" i="4"/>
  <c r="I364" i="4"/>
  <c r="H364" i="4"/>
  <c r="O364" i="4"/>
  <c r="N361" i="4"/>
  <c r="M361" i="4"/>
  <c r="L361" i="4"/>
  <c r="J361" i="4"/>
  <c r="I361" i="4"/>
  <c r="H361" i="4"/>
  <c r="O361" i="4"/>
  <c r="N358" i="4"/>
  <c r="M358" i="4"/>
  <c r="L358" i="4"/>
  <c r="J358" i="4"/>
  <c r="I358" i="4"/>
  <c r="H358" i="4"/>
  <c r="O358" i="4"/>
  <c r="N355" i="4"/>
  <c r="M355" i="4"/>
  <c r="L355" i="4"/>
  <c r="J355" i="4"/>
  <c r="I355" i="4"/>
  <c r="H355" i="4"/>
  <c r="O355" i="4"/>
  <c r="N334" i="4"/>
  <c r="M334" i="4"/>
  <c r="L334" i="4"/>
  <c r="J334" i="4"/>
  <c r="I334" i="4"/>
  <c r="H334" i="4"/>
  <c r="O334" i="4"/>
  <c r="N316" i="4"/>
  <c r="M316" i="4"/>
  <c r="L316" i="4"/>
  <c r="J316" i="4"/>
  <c r="I316" i="4"/>
  <c r="H316" i="4"/>
  <c r="O316" i="4"/>
  <c r="N311" i="4"/>
  <c r="M311" i="4"/>
  <c r="L311" i="4"/>
  <c r="J311" i="4"/>
  <c r="I311" i="4"/>
  <c r="H311" i="4"/>
  <c r="O311" i="4"/>
  <c r="N256" i="4"/>
  <c r="M256" i="4"/>
  <c r="L256" i="4"/>
  <c r="J256" i="4"/>
  <c r="I256" i="4"/>
  <c r="H256" i="4"/>
  <c r="O256" i="4"/>
  <c r="N253" i="4"/>
  <c r="M253" i="4"/>
  <c r="L253" i="4"/>
  <c r="J253" i="4"/>
  <c r="I253" i="4"/>
  <c r="H253" i="4"/>
  <c r="O253" i="4"/>
  <c r="N248" i="4"/>
  <c r="M248" i="4"/>
  <c r="L248" i="4"/>
  <c r="J248" i="4"/>
  <c r="I248" i="4"/>
  <c r="H248" i="4"/>
  <c r="O248" i="4"/>
  <c r="N234" i="4"/>
  <c r="M234" i="4"/>
  <c r="L234" i="4"/>
  <c r="J234" i="4"/>
  <c r="I234" i="4"/>
  <c r="H234" i="4"/>
  <c r="O234" i="4"/>
  <c r="N231" i="4"/>
  <c r="M231" i="4"/>
  <c r="L231" i="4"/>
  <c r="J231" i="4"/>
  <c r="I231" i="4"/>
  <c r="H231" i="4"/>
  <c r="O231" i="4"/>
  <c r="N228" i="4"/>
  <c r="M228" i="4"/>
  <c r="L228" i="4"/>
  <c r="J228" i="4"/>
  <c r="I228" i="4"/>
  <c r="H228" i="4"/>
  <c r="O228" i="4"/>
  <c r="N225" i="4"/>
  <c r="M225" i="4"/>
  <c r="L225" i="4"/>
  <c r="J225" i="4"/>
  <c r="I225" i="4"/>
  <c r="H225" i="4"/>
  <c r="O225" i="4"/>
  <c r="N221" i="4"/>
  <c r="M221" i="4"/>
  <c r="L221" i="4"/>
  <c r="J221" i="4"/>
  <c r="I221" i="4"/>
  <c r="H221" i="4"/>
  <c r="O221" i="4"/>
  <c r="N215" i="4"/>
  <c r="M215" i="4"/>
  <c r="L215" i="4"/>
  <c r="J215" i="4"/>
  <c r="I215" i="4"/>
  <c r="H215" i="4"/>
  <c r="O215" i="4"/>
  <c r="N212" i="4"/>
  <c r="M212" i="4"/>
  <c r="L212" i="4"/>
  <c r="J212" i="4"/>
  <c r="I212" i="4"/>
  <c r="H212" i="4"/>
  <c r="O212" i="4"/>
  <c r="N204" i="4"/>
  <c r="M204" i="4"/>
  <c r="L204" i="4"/>
  <c r="J204" i="4"/>
  <c r="I204" i="4"/>
  <c r="H204" i="4"/>
  <c r="O204" i="4"/>
  <c r="N200" i="4"/>
  <c r="M200" i="4"/>
  <c r="L200" i="4"/>
  <c r="J200" i="4"/>
  <c r="I200" i="4"/>
  <c r="H200" i="4"/>
  <c r="O200" i="4"/>
  <c r="N197" i="4"/>
  <c r="M197" i="4"/>
  <c r="L197" i="4"/>
  <c r="J197" i="4"/>
  <c r="I197" i="4"/>
  <c r="H197" i="4"/>
  <c r="O197" i="4"/>
  <c r="N193" i="4"/>
  <c r="M193" i="4"/>
  <c r="L193" i="4"/>
  <c r="J193" i="4"/>
  <c r="I193" i="4"/>
  <c r="H193" i="4"/>
  <c r="O193" i="4"/>
  <c r="N189" i="4"/>
  <c r="M189" i="4"/>
  <c r="L189" i="4"/>
  <c r="J189" i="4"/>
  <c r="I189" i="4"/>
  <c r="H189" i="4"/>
  <c r="O189" i="4"/>
  <c r="N186" i="4"/>
  <c r="M186" i="4"/>
  <c r="L186" i="4"/>
  <c r="J186" i="4"/>
  <c r="I186" i="4"/>
  <c r="H186" i="4"/>
  <c r="O186" i="4"/>
  <c r="N182" i="4"/>
  <c r="M182" i="4"/>
  <c r="L182" i="4"/>
  <c r="J182" i="4"/>
  <c r="I182" i="4"/>
  <c r="H182" i="4"/>
  <c r="O182" i="4"/>
  <c r="N174" i="4"/>
  <c r="M174" i="4"/>
  <c r="L174" i="4"/>
  <c r="J174" i="4"/>
  <c r="I174" i="4"/>
  <c r="H174" i="4"/>
  <c r="O174" i="4"/>
  <c r="N171" i="4"/>
  <c r="M171" i="4"/>
  <c r="L171" i="4"/>
  <c r="J171" i="4"/>
  <c r="I171" i="4"/>
  <c r="H171" i="4"/>
  <c r="O171" i="4"/>
  <c r="N168" i="4"/>
  <c r="M168" i="4"/>
  <c r="L168" i="4"/>
  <c r="J168" i="4"/>
  <c r="I168" i="4"/>
  <c r="H168" i="4"/>
  <c r="O168" i="4"/>
  <c r="N164" i="4"/>
  <c r="M164" i="4"/>
  <c r="L164" i="4"/>
  <c r="J164" i="4"/>
  <c r="I164" i="4"/>
  <c r="H164" i="4"/>
  <c r="O164" i="4"/>
  <c r="N149" i="4"/>
  <c r="M149" i="4"/>
  <c r="L149" i="4"/>
  <c r="J149" i="4"/>
  <c r="I149" i="4"/>
  <c r="H149" i="4"/>
  <c r="O149" i="4"/>
  <c r="N139" i="4"/>
  <c r="M139" i="4"/>
  <c r="L139" i="4"/>
  <c r="J139" i="4"/>
  <c r="I139" i="4"/>
  <c r="H139" i="4"/>
  <c r="O139" i="4"/>
  <c r="N136" i="4"/>
  <c r="M136" i="4"/>
  <c r="L136" i="4"/>
  <c r="J136" i="4"/>
  <c r="I136" i="4"/>
  <c r="H136" i="4"/>
  <c r="O136" i="4"/>
  <c r="N133" i="4"/>
  <c r="M133" i="4"/>
  <c r="L133" i="4"/>
  <c r="J133" i="4"/>
  <c r="I133" i="4"/>
  <c r="H133" i="4"/>
  <c r="O133" i="4"/>
  <c r="N124" i="4"/>
  <c r="M124" i="4"/>
  <c r="L124" i="4"/>
  <c r="J124" i="4"/>
  <c r="I124" i="4"/>
  <c r="H124" i="4"/>
  <c r="H12" i="4" s="1"/>
  <c r="P12" i="4" s="1"/>
  <c r="O124" i="4"/>
  <c r="N119" i="4"/>
  <c r="M119" i="4"/>
  <c r="L119" i="4"/>
  <c r="J119" i="4"/>
  <c r="I119" i="4"/>
  <c r="H119" i="4"/>
  <c r="O119" i="4"/>
  <c r="N110" i="4"/>
  <c r="M110" i="4"/>
  <c r="L110" i="4"/>
  <c r="J110" i="4"/>
  <c r="I110" i="4"/>
  <c r="H110" i="4"/>
  <c r="O110" i="4"/>
  <c r="N105" i="4"/>
  <c r="M105" i="4"/>
  <c r="L105" i="4"/>
  <c r="J105" i="4"/>
  <c r="I105" i="4"/>
  <c r="H105" i="4"/>
  <c r="O105" i="4"/>
  <c r="O92" i="4"/>
  <c r="N88" i="4"/>
  <c r="M88" i="4"/>
  <c r="L88" i="4"/>
  <c r="O88" i="4"/>
  <c r="O79" i="4"/>
  <c r="S79" i="4" s="1"/>
  <c r="O22" i="4"/>
  <c r="O14" i="4"/>
  <c r="K332" i="4"/>
  <c r="P332" i="4" s="1"/>
  <c r="K262" i="4"/>
  <c r="P262" i="4" s="1"/>
  <c r="K770" i="4"/>
  <c r="P770" i="4" s="1"/>
  <c r="K721" i="4"/>
  <c r="P721" i="4" s="1"/>
  <c r="K536" i="4"/>
  <c r="P536" i="4" s="1"/>
  <c r="K479" i="4"/>
  <c r="P479" i="4" s="1"/>
  <c r="K683" i="4"/>
  <c r="P683" i="4" s="1"/>
  <c r="S25" i="4"/>
  <c r="S24" i="4"/>
  <c r="J22" i="4"/>
  <c r="I22" i="4"/>
  <c r="H22" i="4"/>
  <c r="N22" i="4"/>
  <c r="M22" i="4"/>
  <c r="L22" i="4"/>
  <c r="N92" i="4"/>
  <c r="M92" i="4"/>
  <c r="L92" i="4"/>
  <c r="J92" i="4"/>
  <c r="I92" i="4"/>
  <c r="H92" i="4"/>
  <c r="N14" i="4"/>
  <c r="N12" i="4" s="1"/>
  <c r="M14" i="4"/>
  <c r="L14" i="4"/>
  <c r="J14" i="4"/>
  <c r="I14" i="4"/>
  <c r="H14" i="4"/>
  <c r="K275" i="4"/>
  <c r="P275" i="4" s="1"/>
  <c r="K776" i="4"/>
  <c r="P776" i="4" s="1"/>
  <c r="K639" i="4"/>
  <c r="P639" i="4" s="1"/>
  <c r="K716" i="4"/>
  <c r="P716" i="4" s="1"/>
  <c r="K190" i="4"/>
  <c r="P190" i="4" s="1"/>
  <c r="K440" i="4"/>
  <c r="P440" i="4" s="1"/>
  <c r="K450" i="4"/>
  <c r="P450" i="4" s="1"/>
  <c r="K507" i="4"/>
  <c r="P507" i="4" s="1"/>
  <c r="K928" i="4"/>
  <c r="P928" i="4" s="1"/>
  <c r="K352" i="4"/>
  <c r="P352" i="4" s="1"/>
  <c r="K452" i="4"/>
  <c r="P452" i="4" s="1"/>
  <c r="K661" i="4"/>
  <c r="P661" i="4" s="1"/>
  <c r="K659" i="4"/>
  <c r="P659" i="4" s="1"/>
  <c r="K554" i="4"/>
  <c r="P554" i="4" s="1"/>
  <c r="K466" i="4"/>
  <c r="P466" i="4" s="1"/>
  <c r="K463" i="4"/>
  <c r="P463" i="4" s="1"/>
  <c r="K444" i="4"/>
  <c r="P444" i="4" s="1"/>
  <c r="O102" i="4"/>
  <c r="N102" i="4"/>
  <c r="M102" i="4"/>
  <c r="L102" i="4"/>
  <c r="J102" i="4"/>
  <c r="I102" i="4"/>
  <c r="H102" i="4"/>
  <c r="K103" i="4"/>
  <c r="P103" i="4" s="1"/>
  <c r="J88" i="4"/>
  <c r="I88" i="4"/>
  <c r="H88" i="4"/>
  <c r="K172" i="4"/>
  <c r="K171" i="4" s="1"/>
  <c r="P171" i="4" s="1"/>
  <c r="K1048" i="4"/>
  <c r="P1048" i="4" s="1"/>
  <c r="K1075" i="4"/>
  <c r="P1075" i="4" s="1"/>
  <c r="K1027" i="4"/>
  <c r="P1027" i="4" s="1"/>
  <c r="K1010" i="4"/>
  <c r="P1010" i="4" s="1"/>
  <c r="K1007" i="4"/>
  <c r="P1007" i="4" s="1"/>
  <c r="K1005" i="4"/>
  <c r="P1005" i="4" s="1"/>
  <c r="K983" i="4"/>
  <c r="P983" i="4" s="1"/>
  <c r="K858" i="4"/>
  <c r="P858" i="4" s="1"/>
  <c r="K885" i="4"/>
  <c r="P885" i="4" s="1"/>
  <c r="K493" i="4"/>
  <c r="P493" i="4" s="1"/>
  <c r="K491" i="4"/>
  <c r="P491" i="4" s="1"/>
  <c r="K504" i="4"/>
  <c r="P504" i="4" s="1"/>
  <c r="K632" i="4"/>
  <c r="P632" i="4" s="1"/>
  <c r="K630" i="4"/>
  <c r="P630" i="4" s="1"/>
  <c r="K459" i="4"/>
  <c r="P459" i="4" s="1"/>
  <c r="K457" i="4"/>
  <c r="P457" i="4" s="1"/>
  <c r="K954" i="4"/>
  <c r="P954" i="4" s="1"/>
  <c r="K952" i="4"/>
  <c r="P952" i="4" s="1"/>
  <c r="K907" i="4"/>
  <c r="P907" i="4" s="1"/>
  <c r="K888" i="4"/>
  <c r="P888" i="4" s="1"/>
  <c r="K543" i="4"/>
  <c r="P543" i="4" s="1"/>
  <c r="K541" i="4"/>
  <c r="P541" i="4" s="1"/>
  <c r="K545" i="4"/>
  <c r="P545" i="4" s="1"/>
  <c r="K547" i="4"/>
  <c r="P547" i="4" s="1"/>
  <c r="K532" i="4"/>
  <c r="P532" i="4" s="1"/>
  <c r="K528" i="4"/>
  <c r="P528" i="4" s="1"/>
  <c r="K526" i="4"/>
  <c r="P526" i="4" s="1"/>
  <c r="K443" i="4"/>
  <c r="P443" i="4" s="1"/>
  <c r="K388" i="4"/>
  <c r="P388" i="4" s="1"/>
  <c r="K385" i="4"/>
  <c r="P385" i="4" s="1"/>
  <c r="K373" i="4"/>
  <c r="P373" i="4" s="1"/>
  <c r="K348" i="4"/>
  <c r="P348" i="4" s="1"/>
  <c r="K338" i="4"/>
  <c r="K334" i="4" s="1"/>
  <c r="P334" i="4" s="1"/>
  <c r="K325" i="4"/>
  <c r="P325" i="4" s="1"/>
  <c r="K322" i="4"/>
  <c r="P322" i="4" s="1"/>
  <c r="K318" i="4"/>
  <c r="P318" i="4" s="1"/>
  <c r="K314" i="4"/>
  <c r="P314" i="4" s="1"/>
  <c r="K279" i="4"/>
  <c r="P279" i="4" s="1"/>
  <c r="K270" i="4"/>
  <c r="P270" i="4" s="1"/>
  <c r="K114" i="4"/>
  <c r="P114" i="4" s="1"/>
  <c r="K29" i="4"/>
  <c r="P29" i="4" s="1"/>
  <c r="K265" i="4"/>
  <c r="P265" i="4" s="1"/>
  <c r="K31" i="4"/>
  <c r="P31" i="4" s="1"/>
  <c r="K35" i="4"/>
  <c r="P35" i="4" s="1"/>
  <c r="K681" i="4"/>
  <c r="P681" i="4" s="1"/>
  <c r="K909" i="4"/>
  <c r="P909" i="4" s="1"/>
  <c r="K817" i="4"/>
  <c r="P817" i="4" s="1"/>
  <c r="K774" i="4"/>
  <c r="P774" i="4" s="1"/>
  <c r="K226" i="4"/>
  <c r="P226" i="4" s="1"/>
  <c r="K553" i="4"/>
  <c r="P553" i="4" s="1"/>
  <c r="K599" i="4"/>
  <c r="P599" i="4" s="1"/>
  <c r="K1097" i="4"/>
  <c r="P1097" i="4" s="1"/>
  <c r="K1076" i="4"/>
  <c r="P1076" i="4" s="1"/>
  <c r="K428" i="4"/>
  <c r="P428" i="4" s="1"/>
  <c r="K216" i="4"/>
  <c r="P216" i="4" s="1"/>
  <c r="K201" i="4"/>
  <c r="P201" i="4" s="1"/>
  <c r="K368" i="4"/>
  <c r="K420" i="4"/>
  <c r="K419" i="4" s="1"/>
  <c r="K169" i="4"/>
  <c r="K168" i="4" s="1"/>
  <c r="P168" i="4" s="1"/>
  <c r="K638" i="4"/>
  <c r="P638" i="4" s="1"/>
  <c r="K331" i="4"/>
  <c r="P331" i="4" s="1"/>
  <c r="K328" i="4"/>
  <c r="P328" i="4" s="1"/>
  <c r="K323" i="4"/>
  <c r="P323" i="4" s="1"/>
  <c r="K257" i="4"/>
  <c r="P257" i="4" s="1"/>
  <c r="K656" i="4"/>
  <c r="P656" i="4" s="1"/>
  <c r="K804" i="4"/>
  <c r="P804" i="4" s="1"/>
  <c r="K682" i="4"/>
  <c r="P682" i="4" s="1"/>
  <c r="K806" i="4"/>
  <c r="P806" i="4" s="1"/>
  <c r="K771" i="4"/>
  <c r="P771" i="4" s="1"/>
  <c r="K520" i="4"/>
  <c r="P520" i="4" s="1"/>
  <c r="K704" i="4"/>
  <c r="P704" i="4" s="1"/>
  <c r="K518" i="4"/>
  <c r="P518" i="4" s="1"/>
  <c r="K1102" i="4"/>
  <c r="P1102" i="4" s="1"/>
  <c r="K869" i="4"/>
  <c r="P869" i="4" s="1"/>
  <c r="K867" i="4"/>
  <c r="P867" i="4" s="1"/>
  <c r="K843" i="4"/>
  <c r="P843" i="4" s="1"/>
  <c r="K666" i="4"/>
  <c r="P666" i="4" s="1"/>
  <c r="K287" i="4"/>
  <c r="P287" i="4" s="1"/>
  <c r="K756" i="4"/>
  <c r="P756" i="4" s="1"/>
  <c r="K753" i="4"/>
  <c r="P753" i="4" s="1"/>
  <c r="K439" i="4"/>
  <c r="P439" i="4" s="1"/>
  <c r="K438" i="4"/>
  <c r="P438" i="4" s="1"/>
  <c r="K437" i="4"/>
  <c r="P437" i="4" s="1"/>
  <c r="K733" i="4"/>
  <c r="P733" i="4" s="1"/>
  <c r="K658" i="4"/>
  <c r="P658" i="4" s="1"/>
  <c r="K775" i="4"/>
  <c r="P775" i="4" s="1"/>
  <c r="K829" i="4"/>
  <c r="P829" i="4" s="1"/>
  <c r="K44" i="4"/>
  <c r="P44" i="4" s="1"/>
  <c r="K976" i="4"/>
  <c r="P976" i="4" s="1"/>
  <c r="K975" i="4"/>
  <c r="P975" i="4" s="1"/>
  <c r="K974" i="4"/>
  <c r="P974" i="4" s="1"/>
  <c r="K973" i="4"/>
  <c r="K793" i="4"/>
  <c r="P793" i="4" s="1"/>
  <c r="K187" i="4"/>
  <c r="K186" i="4"/>
  <c r="K910" i="4"/>
  <c r="P910" i="4" s="1"/>
  <c r="K1084" i="4"/>
  <c r="P1084" i="4" s="1"/>
  <c r="K424" i="4"/>
  <c r="P424" i="4" s="1"/>
  <c r="K773" i="4"/>
  <c r="P773" i="4" s="1"/>
  <c r="K433" i="4"/>
  <c r="P433" i="4" s="1"/>
  <c r="K208" i="4"/>
  <c r="P208" i="4" s="1"/>
  <c r="K356" i="4"/>
  <c r="K355" i="4" s="1"/>
  <c r="P355" i="4" s="1"/>
  <c r="K351" i="4"/>
  <c r="P351" i="4" s="1"/>
  <c r="K90" i="4"/>
  <c r="P90" i="4"/>
  <c r="K42" i="4"/>
  <c r="P42" i="4"/>
  <c r="K73" i="4"/>
  <c r="P73" i="4"/>
  <c r="K67" i="4"/>
  <c r="P67" i="4"/>
  <c r="K41" i="4"/>
  <c r="P41" i="4"/>
  <c r="K218" i="4"/>
  <c r="P218" i="4"/>
  <c r="K1044" i="4"/>
  <c r="P1044" i="4"/>
  <c r="K83" i="4"/>
  <c r="P83" i="4"/>
  <c r="O82" i="4"/>
  <c r="S82" i="4"/>
  <c r="N82" i="4"/>
  <c r="M82" i="4"/>
  <c r="L82" i="4"/>
  <c r="J82" i="4"/>
  <c r="I82" i="4"/>
  <c r="H82" i="4"/>
  <c r="K99" i="4"/>
  <c r="P99" i="4"/>
  <c r="K126" i="4"/>
  <c r="P126" i="4"/>
  <c r="K496" i="4"/>
  <c r="P496" i="4"/>
  <c r="K957" i="4"/>
  <c r="P957" i="4"/>
  <c r="K175" i="4"/>
  <c r="K497" i="4"/>
  <c r="P497" i="4" s="1"/>
  <c r="K524" i="4"/>
  <c r="P524" i="4" s="1"/>
  <c r="K399" i="4"/>
  <c r="P399" i="4" s="1"/>
  <c r="K398" i="4"/>
  <c r="P398" i="4" s="1"/>
  <c r="K64" i="4"/>
  <c r="P64" i="4" s="1"/>
  <c r="K75" i="4"/>
  <c r="P75" i="4" s="1"/>
  <c r="K657" i="4"/>
  <c r="P657" i="4" s="1"/>
  <c r="K100" i="4"/>
  <c r="P100" i="4" s="1"/>
  <c r="K98" i="4"/>
  <c r="P98" i="4" s="1"/>
  <c r="K94" i="4"/>
  <c r="P94" i="4" s="1"/>
  <c r="K93" i="4"/>
  <c r="P93" i="4" s="1"/>
  <c r="K244" i="4"/>
  <c r="P244" i="4" s="1"/>
  <c r="K241" i="4"/>
  <c r="P241" i="4" s="1"/>
  <c r="K238" i="4"/>
  <c r="P238" i="4" s="1"/>
  <c r="K391" i="4"/>
  <c r="P391" i="4" s="1"/>
  <c r="K389" i="4"/>
  <c r="P389" i="4" s="1"/>
  <c r="K213" i="4"/>
  <c r="K212" i="4" s="1"/>
  <c r="P212" i="4" s="1"/>
  <c r="K1043" i="4"/>
  <c r="P1043" i="4" s="1"/>
  <c r="K1045" i="4"/>
  <c r="P1045" i="4" s="1"/>
  <c r="K1034" i="4"/>
  <c r="K1033" i="4" s="1"/>
  <c r="P1033" i="4" s="1"/>
  <c r="K134" i="4"/>
  <c r="K133" i="4" s="1"/>
  <c r="P133" i="4" s="1"/>
  <c r="N79" i="4"/>
  <c r="M79" i="4"/>
  <c r="L79" i="4"/>
  <c r="J79" i="4"/>
  <c r="I79" i="4"/>
  <c r="H79" i="4"/>
  <c r="N85" i="4"/>
  <c r="M85" i="4"/>
  <c r="L85" i="4"/>
  <c r="J85" i="4"/>
  <c r="I85" i="4"/>
  <c r="I12" i="4"/>
  <c r="H85" i="4"/>
  <c r="O85" i="4"/>
  <c r="K996" i="4"/>
  <c r="P996" i="4"/>
  <c r="K997" i="4"/>
  <c r="P997" i="4"/>
  <c r="K1111" i="4"/>
  <c r="K1110" i="4"/>
  <c r="P1110" i="4" s="1"/>
  <c r="K1107" i="4"/>
  <c r="K1104" i="4"/>
  <c r="P1104" i="4" s="1"/>
  <c r="K1103" i="4"/>
  <c r="P1103" i="4" s="1"/>
  <c r="K1101" i="4"/>
  <c r="P1101" i="4" s="1"/>
  <c r="K1100" i="4"/>
  <c r="P1100" i="4" s="1"/>
  <c r="K1099" i="4"/>
  <c r="P1099" i="4" s="1"/>
  <c r="K1098" i="4"/>
  <c r="P1098" i="4" s="1"/>
  <c r="K1089" i="4"/>
  <c r="P1089" i="4" s="1"/>
  <c r="K1088" i="4"/>
  <c r="P1088" i="4" s="1"/>
  <c r="K1087" i="4"/>
  <c r="P1087" i="4" s="1"/>
  <c r="K1096" i="4"/>
  <c r="P1096" i="4" s="1"/>
  <c r="K1095" i="4"/>
  <c r="P1095" i="4" s="1"/>
  <c r="K1094" i="4"/>
  <c r="P1094" i="4" s="1"/>
  <c r="K1093" i="4"/>
  <c r="P1093" i="4" s="1"/>
  <c r="K1092" i="4"/>
  <c r="P1092" i="4" s="1"/>
  <c r="K1091" i="4"/>
  <c r="P1091" i="4" s="1"/>
  <c r="K1090" i="4"/>
  <c r="P1090" i="4" s="1"/>
  <c r="K1086" i="4"/>
  <c r="P1086" i="4" s="1"/>
  <c r="K1085" i="4"/>
  <c r="P1085" i="4" s="1"/>
  <c r="K1083" i="4"/>
  <c r="P1083" i="4" s="1"/>
  <c r="K1082" i="4"/>
  <c r="P1082" i="4" s="1"/>
  <c r="K1081" i="4"/>
  <c r="P1081" i="4" s="1"/>
  <c r="K1080" i="4"/>
  <c r="P1080" i="4" s="1"/>
  <c r="K1079" i="4"/>
  <c r="P1079" i="4" s="1"/>
  <c r="K1078" i="4"/>
  <c r="P1078" i="4" s="1"/>
  <c r="K1077" i="4"/>
  <c r="P1077" i="4" s="1"/>
  <c r="K1072" i="4"/>
  <c r="P1072" i="4" s="1"/>
  <c r="K1071" i="4"/>
  <c r="P1071" i="4" s="1"/>
  <c r="K1070" i="4"/>
  <c r="P1070" i="4" s="1"/>
  <c r="K1069" i="4"/>
  <c r="P1069" i="4" s="1"/>
  <c r="K1074" i="4"/>
  <c r="P1074" i="4" s="1"/>
  <c r="K1073" i="4"/>
  <c r="P1073" i="4" s="1"/>
  <c r="K1068" i="4"/>
  <c r="P1068" i="4" s="1"/>
  <c r="K1067" i="4"/>
  <c r="P1067" i="4" s="1"/>
  <c r="K1066" i="4"/>
  <c r="P1066" i="4" s="1"/>
  <c r="K1065" i="4"/>
  <c r="K1064" i="4" s="1"/>
  <c r="P1064" i="4" s="1"/>
  <c r="K1062" i="4"/>
  <c r="K1059" i="4"/>
  <c r="P1059" i="4" s="1"/>
  <c r="K1058" i="4"/>
  <c r="K1055" i="4"/>
  <c r="K1054" i="4" s="1"/>
  <c r="P1054" i="4" s="1"/>
  <c r="K1052" i="4"/>
  <c r="P1052" i="4" s="1"/>
  <c r="K1051" i="4"/>
  <c r="P1051" i="4" s="1"/>
  <c r="K1046" i="4"/>
  <c r="P1046" i="4" s="1"/>
  <c r="K1047" i="4"/>
  <c r="P1047" i="4" s="1"/>
  <c r="K1042" i="4"/>
  <c r="P1042" i="4" s="1"/>
  <c r="K1037" i="4"/>
  <c r="P1037" i="4" s="1"/>
  <c r="K1038" i="4"/>
  <c r="P1038" i="4"/>
  <c r="K1039" i="4"/>
  <c r="P1039" i="4"/>
  <c r="K1031" i="4"/>
  <c r="K1030" i="4"/>
  <c r="P1030" i="4" s="1"/>
  <c r="K1028" i="4"/>
  <c r="P1028" i="4" s="1"/>
  <c r="K1026" i="4"/>
  <c r="P1026" i="4" s="1"/>
  <c r="K1025" i="4"/>
  <c r="P1025" i="4" s="1"/>
  <c r="K1024" i="4"/>
  <c r="P1024" i="4" s="1"/>
  <c r="K1023" i="4"/>
  <c r="K1020" i="4"/>
  <c r="P1020" i="4" s="1"/>
  <c r="K1019" i="4"/>
  <c r="P1019" i="4" s="1"/>
  <c r="K1018" i="4"/>
  <c r="P1018" i="4" s="1"/>
  <c r="K1017" i="4"/>
  <c r="K1016" i="4" s="1"/>
  <c r="P1016" i="4" s="1"/>
  <c r="K1014" i="4"/>
  <c r="P1014" i="4" s="1"/>
  <c r="K1013" i="4"/>
  <c r="P1013" i="4" s="1"/>
  <c r="K1012" i="4"/>
  <c r="P1012" i="4" s="1"/>
  <c r="K1011" i="4"/>
  <c r="P1011" i="4" s="1"/>
  <c r="K1009" i="4"/>
  <c r="P1009" i="4" s="1"/>
  <c r="K1008" i="4"/>
  <c r="P1008" i="4" s="1"/>
  <c r="K1006" i="4"/>
  <c r="P1006" i="4" s="1"/>
  <c r="K1004" i="4"/>
  <c r="P1004" i="4" s="1"/>
  <c r="K1003" i="4"/>
  <c r="P1003" i="4" s="1"/>
  <c r="K1002" i="4"/>
  <c r="P1002" i="4" s="1"/>
  <c r="K1001" i="4"/>
  <c r="P1001" i="4" s="1"/>
  <c r="K1000" i="4"/>
  <c r="K995" i="4"/>
  <c r="P995" i="4" s="1"/>
  <c r="K994" i="4"/>
  <c r="P994" i="4" s="1"/>
  <c r="K993" i="4"/>
  <c r="P993" i="4" s="1"/>
  <c r="K992" i="4"/>
  <c r="P992" i="4" s="1"/>
  <c r="K991" i="4"/>
  <c r="K988" i="4"/>
  <c r="P988" i="4" s="1"/>
  <c r="K987" i="4"/>
  <c r="K984" i="4"/>
  <c r="P984" i="4" s="1"/>
  <c r="K982" i="4"/>
  <c r="P982" i="4" s="1"/>
  <c r="K981" i="4"/>
  <c r="P981" i="4" s="1"/>
  <c r="K980" i="4"/>
  <c r="P980" i="4" s="1"/>
  <c r="K977" i="4"/>
  <c r="P977" i="4"/>
  <c r="K968" i="4"/>
  <c r="P968" i="4"/>
  <c r="K967" i="4"/>
  <c r="P967" i="4"/>
  <c r="K970" i="4"/>
  <c r="P970" i="4"/>
  <c r="K969" i="4"/>
  <c r="P969" i="4"/>
  <c r="K966" i="4"/>
  <c r="P966" i="4"/>
  <c r="K965" i="4"/>
  <c r="P965" i="4"/>
  <c r="K964" i="4"/>
  <c r="P964" i="4"/>
  <c r="K963" i="4"/>
  <c r="P963" i="4"/>
  <c r="K962" i="4"/>
  <c r="P962" i="4"/>
  <c r="K961" i="4"/>
  <c r="P961" i="4"/>
  <c r="K960" i="4"/>
  <c r="P960" i="4"/>
  <c r="K959" i="4"/>
  <c r="P959" i="4"/>
  <c r="K958" i="4"/>
  <c r="P958" i="4"/>
  <c r="K953" i="4"/>
  <c r="P953" i="4"/>
  <c r="K956" i="4"/>
  <c r="P956" i="4"/>
  <c r="K955" i="4"/>
  <c r="P955" i="4"/>
  <c r="K951" i="4"/>
  <c r="P951" i="4"/>
  <c r="K950" i="4"/>
  <c r="P950" i="4"/>
  <c r="K949" i="4"/>
  <c r="P949" i="4"/>
  <c r="K948" i="4"/>
  <c r="P948" i="4"/>
  <c r="K947" i="4"/>
  <c r="P947" i="4"/>
  <c r="K922" i="4"/>
  <c r="P922" i="4"/>
  <c r="K921" i="4"/>
  <c r="P921" i="4"/>
  <c r="K946" i="4"/>
  <c r="P946" i="4"/>
  <c r="K945" i="4"/>
  <c r="P945" i="4"/>
  <c r="K944" i="4"/>
  <c r="P944" i="4"/>
  <c r="K943" i="4"/>
  <c r="P943" i="4"/>
  <c r="K942" i="4"/>
  <c r="P942" i="4"/>
  <c r="K941" i="4"/>
  <c r="P941" i="4"/>
  <c r="K940" i="4"/>
  <c r="P940" i="4"/>
  <c r="K939" i="4"/>
  <c r="P939" i="4"/>
  <c r="K938" i="4"/>
  <c r="P938" i="4"/>
  <c r="K937" i="4"/>
  <c r="P937" i="4"/>
  <c r="K936" i="4"/>
  <c r="P936" i="4"/>
  <c r="K935" i="4"/>
  <c r="P935" i="4"/>
  <c r="K934" i="4"/>
  <c r="P934" i="4"/>
  <c r="K933" i="4"/>
  <c r="P933" i="4"/>
  <c r="K932" i="4"/>
  <c r="P932" i="4"/>
  <c r="K931" i="4"/>
  <c r="P931" i="4"/>
  <c r="K930" i="4"/>
  <c r="P930" i="4"/>
  <c r="K929" i="4"/>
  <c r="P929" i="4"/>
  <c r="K927" i="4"/>
  <c r="P927" i="4"/>
  <c r="K926" i="4"/>
  <c r="P926" i="4"/>
  <c r="K925" i="4"/>
  <c r="P925" i="4"/>
  <c r="K924" i="4"/>
  <c r="P924" i="4"/>
  <c r="K923" i="4"/>
  <c r="P923" i="4"/>
  <c r="K915" i="4"/>
  <c r="P915" i="4"/>
  <c r="K914" i="4"/>
  <c r="P914" i="4"/>
  <c r="K913" i="4"/>
  <c r="P913" i="4"/>
  <c r="K912" i="4"/>
  <c r="P912" i="4"/>
  <c r="K920" i="4"/>
  <c r="P920" i="4"/>
  <c r="K919" i="4"/>
  <c r="P919" i="4"/>
  <c r="K918" i="4"/>
  <c r="P918" i="4"/>
  <c r="K917" i="4"/>
  <c r="P917" i="4"/>
  <c r="K916" i="4"/>
  <c r="P916" i="4"/>
  <c r="K911" i="4"/>
  <c r="P911" i="4"/>
  <c r="K904" i="4"/>
  <c r="P904" i="4"/>
  <c r="K903" i="4"/>
  <c r="P903" i="4"/>
  <c r="K908" i="4"/>
  <c r="P908" i="4"/>
  <c r="K906" i="4"/>
  <c r="P906" i="4"/>
  <c r="K905" i="4"/>
  <c r="P905" i="4"/>
  <c r="K902" i="4"/>
  <c r="P902" i="4"/>
  <c r="K901" i="4"/>
  <c r="P901" i="4"/>
  <c r="K889" i="4"/>
  <c r="P889" i="4"/>
  <c r="K900" i="4"/>
  <c r="P900" i="4"/>
  <c r="K899" i="4"/>
  <c r="P899" i="4"/>
  <c r="K898" i="4"/>
  <c r="P898" i="4"/>
  <c r="K897" i="4"/>
  <c r="P897" i="4"/>
  <c r="K896" i="4"/>
  <c r="P896" i="4"/>
  <c r="K895" i="4"/>
  <c r="P895" i="4"/>
  <c r="K894" i="4"/>
  <c r="P894" i="4"/>
  <c r="K893" i="4"/>
  <c r="P893" i="4"/>
  <c r="K892" i="4"/>
  <c r="P892" i="4"/>
  <c r="K887" i="4"/>
  <c r="P887" i="4"/>
  <c r="K891" i="4"/>
  <c r="P891" i="4"/>
  <c r="K890" i="4"/>
  <c r="P890" i="4"/>
  <c r="K886" i="4"/>
  <c r="P886" i="4"/>
  <c r="K884" i="4"/>
  <c r="P884" i="4"/>
  <c r="K881" i="4"/>
  <c r="P881" i="4"/>
  <c r="K880" i="4"/>
  <c r="P880" i="4"/>
  <c r="K879" i="4"/>
  <c r="P879" i="4"/>
  <c r="K878" i="4"/>
  <c r="P878" i="4"/>
  <c r="K883" i="4"/>
  <c r="P883" i="4"/>
  <c r="K882" i="4"/>
  <c r="P882" i="4"/>
  <c r="K876" i="4"/>
  <c r="P876" i="4"/>
  <c r="K875" i="4"/>
  <c r="P875" i="4"/>
  <c r="K874" i="4"/>
  <c r="P874" i="4"/>
  <c r="K873" i="4"/>
  <c r="P873" i="4"/>
  <c r="K872" i="4"/>
  <c r="P872" i="4"/>
  <c r="K877" i="4"/>
  <c r="P877" i="4"/>
  <c r="K871" i="4"/>
  <c r="P871" i="4"/>
  <c r="K868" i="4"/>
  <c r="P868" i="4"/>
  <c r="K870" i="4"/>
  <c r="P870" i="4"/>
  <c r="K864" i="4"/>
  <c r="P864" i="4"/>
  <c r="K863" i="4"/>
  <c r="P863" i="4"/>
  <c r="K862" i="4"/>
  <c r="P862" i="4"/>
  <c r="K866" i="4"/>
  <c r="P866" i="4"/>
  <c r="K865" i="4"/>
  <c r="P865" i="4"/>
  <c r="K861" i="4"/>
  <c r="P861" i="4"/>
  <c r="K859" i="4"/>
  <c r="P859" i="4"/>
  <c r="K857" i="4"/>
  <c r="P857" i="4"/>
  <c r="K856" i="4"/>
  <c r="P856" i="4"/>
  <c r="K860" i="4"/>
  <c r="P860" i="4"/>
  <c r="K855" i="4"/>
  <c r="P855" i="4"/>
  <c r="K854" i="4"/>
  <c r="P854" i="4"/>
  <c r="K846" i="4"/>
  <c r="P846" i="4"/>
  <c r="K845" i="4"/>
  <c r="P845" i="4"/>
  <c r="K844" i="4"/>
  <c r="P844" i="4"/>
  <c r="K842" i="4"/>
  <c r="P842" i="4"/>
  <c r="K853" i="4"/>
  <c r="P853" i="4"/>
  <c r="K852" i="4"/>
  <c r="P852" i="4"/>
  <c r="K851" i="4"/>
  <c r="P851" i="4"/>
  <c r="K850" i="4"/>
  <c r="P850" i="4"/>
  <c r="K849" i="4"/>
  <c r="P849" i="4"/>
  <c r="K848" i="4"/>
  <c r="P848" i="4"/>
  <c r="K847" i="4"/>
  <c r="P847" i="4"/>
  <c r="K841" i="4"/>
  <c r="P841" i="4"/>
  <c r="K840" i="4"/>
  <c r="P840" i="4"/>
  <c r="K839" i="4"/>
  <c r="P839" i="4"/>
  <c r="K838" i="4"/>
  <c r="P838" i="4"/>
  <c r="K837" i="4"/>
  <c r="P837" i="4"/>
  <c r="K836" i="4"/>
  <c r="P836" i="4"/>
  <c r="K835" i="4"/>
  <c r="P835" i="4"/>
  <c r="K834" i="4"/>
  <c r="P834" i="4"/>
  <c r="K833" i="4"/>
  <c r="P833" i="4"/>
  <c r="K832" i="4"/>
  <c r="P832" i="4"/>
  <c r="K831" i="4"/>
  <c r="P831" i="4"/>
  <c r="K830" i="4"/>
  <c r="P830" i="4"/>
  <c r="K828" i="4"/>
  <c r="P828" i="4"/>
  <c r="K827" i="4"/>
  <c r="P827" i="4"/>
  <c r="K826" i="4"/>
  <c r="P826" i="4"/>
  <c r="K825" i="4"/>
  <c r="P825" i="4"/>
  <c r="K822" i="4"/>
  <c r="P822" i="4"/>
  <c r="K821" i="4"/>
  <c r="P821" i="4"/>
  <c r="K820" i="4"/>
  <c r="P820" i="4"/>
  <c r="K819" i="4"/>
  <c r="P819" i="4"/>
  <c r="K818" i="4"/>
  <c r="P818" i="4"/>
  <c r="K824" i="4"/>
  <c r="P824" i="4"/>
  <c r="K823" i="4"/>
  <c r="P823" i="4"/>
  <c r="K816" i="4"/>
  <c r="P816" i="4"/>
  <c r="K815" i="4"/>
  <c r="P815" i="4"/>
  <c r="K814" i="4"/>
  <c r="P814" i="4"/>
  <c r="K813" i="4"/>
  <c r="P813" i="4"/>
  <c r="K812" i="4"/>
  <c r="P812" i="4"/>
  <c r="K811" i="4"/>
  <c r="P811" i="4"/>
  <c r="K808" i="4"/>
  <c r="P808" i="4"/>
  <c r="K807" i="4"/>
  <c r="P807" i="4"/>
  <c r="K805" i="4"/>
  <c r="P805" i="4"/>
  <c r="K810" i="4"/>
  <c r="P810" i="4"/>
  <c r="K809" i="4"/>
  <c r="P809" i="4"/>
  <c r="K803" i="4"/>
  <c r="P803" i="4"/>
  <c r="K802" i="4"/>
  <c r="P802" i="4"/>
  <c r="K801" i="4"/>
  <c r="P801" i="4"/>
  <c r="K800" i="4"/>
  <c r="P800" i="4"/>
  <c r="K799" i="4"/>
  <c r="P799" i="4"/>
  <c r="K798" i="4"/>
  <c r="P798" i="4"/>
  <c r="K797" i="4"/>
  <c r="P797" i="4"/>
  <c r="K796" i="4"/>
  <c r="P796" i="4"/>
  <c r="K795" i="4"/>
  <c r="P795" i="4"/>
  <c r="K794" i="4"/>
  <c r="P794" i="4"/>
  <c r="K792" i="4"/>
  <c r="P792" i="4"/>
  <c r="K791" i="4"/>
  <c r="P791" i="4"/>
  <c r="K790" i="4"/>
  <c r="P790" i="4"/>
  <c r="K789" i="4"/>
  <c r="P789" i="4"/>
  <c r="K788" i="4"/>
  <c r="P788" i="4"/>
  <c r="K787" i="4"/>
  <c r="P787" i="4"/>
  <c r="K786" i="4"/>
  <c r="P786" i="4"/>
  <c r="K785" i="4"/>
  <c r="P785" i="4"/>
  <c r="K781" i="4"/>
  <c r="P781" i="4"/>
  <c r="K780" i="4"/>
  <c r="P780" i="4"/>
  <c r="K779" i="4"/>
  <c r="P779" i="4"/>
  <c r="K784" i="4"/>
  <c r="P784" i="4"/>
  <c r="K783" i="4"/>
  <c r="P783" i="4"/>
  <c r="K782" i="4"/>
  <c r="P782" i="4"/>
  <c r="K777" i="4"/>
  <c r="P777" i="4"/>
  <c r="K778" i="4"/>
  <c r="P778" i="4"/>
  <c r="K772" i="4"/>
  <c r="P772" i="4"/>
  <c r="K769" i="4"/>
  <c r="P769" i="4"/>
  <c r="K768" i="4"/>
  <c r="P768" i="4"/>
  <c r="K767" i="4"/>
  <c r="P767" i="4"/>
  <c r="K766" i="4"/>
  <c r="P766" i="4"/>
  <c r="K765" i="4"/>
  <c r="P765" i="4"/>
  <c r="K764" i="4"/>
  <c r="P764" i="4"/>
  <c r="K763" i="4"/>
  <c r="P763" i="4"/>
  <c r="K762" i="4"/>
  <c r="P762" i="4"/>
  <c r="K760" i="4"/>
  <c r="P760" i="4"/>
  <c r="K759" i="4"/>
  <c r="P759" i="4"/>
  <c r="K761" i="4"/>
  <c r="P761" i="4"/>
  <c r="K758" i="4"/>
  <c r="P758" i="4"/>
  <c r="K757" i="4"/>
  <c r="P757" i="4"/>
  <c r="K755" i="4"/>
  <c r="P755" i="4"/>
  <c r="K754" i="4"/>
  <c r="P754" i="4"/>
  <c r="K752" i="4"/>
  <c r="P752" i="4"/>
  <c r="K750" i="4"/>
  <c r="P750" i="4"/>
  <c r="K749" i="4"/>
  <c r="P749" i="4"/>
  <c r="K748" i="4"/>
  <c r="P748" i="4"/>
  <c r="K747" i="4"/>
  <c r="P747" i="4"/>
  <c r="K746" i="4"/>
  <c r="P746" i="4"/>
  <c r="K745" i="4"/>
  <c r="P745" i="4"/>
  <c r="K744" i="4"/>
  <c r="P744" i="4"/>
  <c r="K751" i="4"/>
  <c r="P751" i="4"/>
  <c r="K743" i="4"/>
  <c r="P743" i="4"/>
  <c r="K742" i="4"/>
  <c r="P742" i="4"/>
  <c r="K741" i="4"/>
  <c r="P741" i="4"/>
  <c r="K740" i="4"/>
  <c r="P740" i="4"/>
  <c r="K739" i="4"/>
  <c r="P739" i="4"/>
  <c r="K738" i="4"/>
  <c r="P738" i="4"/>
  <c r="K725" i="4"/>
  <c r="P725" i="4"/>
  <c r="K724" i="4"/>
  <c r="P724" i="4"/>
  <c r="K737" i="4"/>
  <c r="P737" i="4"/>
  <c r="K736" i="4"/>
  <c r="P736" i="4"/>
  <c r="K735" i="4"/>
  <c r="P735" i="4"/>
  <c r="K734" i="4"/>
  <c r="P734" i="4"/>
  <c r="K732" i="4"/>
  <c r="P732" i="4"/>
  <c r="K731" i="4"/>
  <c r="P731" i="4"/>
  <c r="K730" i="4"/>
  <c r="P730" i="4"/>
  <c r="K729" i="4"/>
  <c r="P729" i="4"/>
  <c r="K728" i="4"/>
  <c r="P728" i="4"/>
  <c r="K727" i="4"/>
  <c r="P727" i="4"/>
  <c r="K726" i="4"/>
  <c r="P726" i="4"/>
  <c r="K723" i="4"/>
  <c r="P723" i="4"/>
  <c r="K722" i="4"/>
  <c r="P722" i="4"/>
  <c r="K720" i="4"/>
  <c r="P720" i="4"/>
  <c r="K719" i="4"/>
  <c r="P719" i="4"/>
  <c r="K718" i="4"/>
  <c r="P718" i="4"/>
  <c r="K717" i="4"/>
  <c r="P717" i="4"/>
  <c r="K715" i="4"/>
  <c r="P715" i="4"/>
  <c r="K714" i="4"/>
  <c r="P714" i="4"/>
  <c r="K713" i="4"/>
  <c r="P713" i="4"/>
  <c r="K712" i="4"/>
  <c r="P712" i="4"/>
  <c r="K711" i="4"/>
  <c r="P711" i="4"/>
  <c r="K709" i="4"/>
  <c r="P709" i="4"/>
  <c r="K710" i="4"/>
  <c r="P710" i="4"/>
  <c r="K708" i="4"/>
  <c r="P708" i="4"/>
  <c r="K707" i="4"/>
  <c r="P707" i="4"/>
  <c r="K706" i="4"/>
  <c r="P706" i="4"/>
  <c r="K705" i="4"/>
  <c r="P705" i="4"/>
  <c r="K703" i="4"/>
  <c r="P703" i="4"/>
  <c r="K702" i="4"/>
  <c r="P702" i="4"/>
  <c r="K701" i="4"/>
  <c r="P701" i="4"/>
  <c r="K700" i="4"/>
  <c r="P700" i="4"/>
  <c r="K699" i="4"/>
  <c r="P699" i="4"/>
  <c r="K698" i="4"/>
  <c r="P698" i="4"/>
  <c r="K697" i="4"/>
  <c r="P697" i="4"/>
  <c r="K696" i="4"/>
  <c r="P696" i="4"/>
  <c r="K695" i="4"/>
  <c r="P695" i="4"/>
  <c r="K694" i="4"/>
  <c r="P694" i="4"/>
  <c r="K693" i="4"/>
  <c r="P693" i="4"/>
  <c r="K692" i="4"/>
  <c r="P692" i="4"/>
  <c r="K691" i="4"/>
  <c r="P691" i="4"/>
  <c r="K690" i="4"/>
  <c r="P690" i="4"/>
  <c r="K689" i="4"/>
  <c r="P689" i="4"/>
  <c r="K688" i="4"/>
  <c r="P688" i="4"/>
  <c r="K687" i="4"/>
  <c r="P687" i="4"/>
  <c r="K686" i="4"/>
  <c r="P686" i="4"/>
  <c r="K685" i="4"/>
  <c r="P685" i="4"/>
  <c r="K684" i="4"/>
  <c r="P684" i="4"/>
  <c r="K680" i="4"/>
  <c r="P680" i="4"/>
  <c r="K679" i="4"/>
  <c r="P679" i="4"/>
  <c r="K678" i="4"/>
  <c r="P678" i="4"/>
  <c r="K677" i="4"/>
  <c r="P677" i="4"/>
  <c r="K676" i="4"/>
  <c r="P676" i="4"/>
  <c r="K675" i="4"/>
  <c r="P675" i="4"/>
  <c r="K674" i="4"/>
  <c r="P674" i="4"/>
  <c r="K673" i="4"/>
  <c r="P673" i="4"/>
  <c r="K672" i="4"/>
  <c r="P672" i="4"/>
  <c r="K671" i="4"/>
  <c r="P671" i="4"/>
  <c r="K670" i="4"/>
  <c r="P670" i="4"/>
  <c r="K669" i="4"/>
  <c r="P669" i="4"/>
  <c r="K668" i="4"/>
  <c r="P668" i="4"/>
  <c r="K667" i="4"/>
  <c r="P667" i="4"/>
  <c r="K665" i="4"/>
  <c r="P665" i="4"/>
  <c r="K664" i="4"/>
  <c r="P664" i="4"/>
  <c r="K663" i="4"/>
  <c r="P663" i="4"/>
  <c r="K662" i="4"/>
  <c r="P662" i="4"/>
  <c r="K660" i="4"/>
  <c r="P660" i="4"/>
  <c r="K653" i="4"/>
  <c r="P653" i="4"/>
  <c r="K652" i="4"/>
  <c r="P652" i="4"/>
  <c r="K651" i="4"/>
  <c r="P651" i="4"/>
  <c r="K655" i="4"/>
  <c r="P655" i="4"/>
  <c r="K654" i="4"/>
  <c r="P654" i="4"/>
  <c r="K647" i="4"/>
  <c r="P647" i="4"/>
  <c r="K650" i="4"/>
  <c r="P650" i="4"/>
  <c r="K649" i="4"/>
  <c r="P649" i="4"/>
  <c r="K648" i="4"/>
  <c r="P648" i="4"/>
  <c r="K646" i="4"/>
  <c r="P646" i="4"/>
  <c r="K645" i="4"/>
  <c r="P645" i="4"/>
  <c r="K644" i="4"/>
  <c r="P644" i="4"/>
  <c r="K643" i="4"/>
  <c r="P643" i="4"/>
  <c r="K642" i="4"/>
  <c r="P642" i="4"/>
  <c r="K640" i="4"/>
  <c r="P640" i="4"/>
  <c r="K641" i="4"/>
  <c r="P641" i="4"/>
  <c r="K637" i="4"/>
  <c r="P637" i="4"/>
  <c r="K636" i="4"/>
  <c r="P636" i="4"/>
  <c r="K635" i="4"/>
  <c r="P635" i="4"/>
  <c r="K634" i="4"/>
  <c r="P634" i="4"/>
  <c r="K633" i="4"/>
  <c r="P633" i="4"/>
  <c r="K631" i="4"/>
  <c r="P631" i="4"/>
  <c r="K629" i="4"/>
  <c r="P629" i="4"/>
  <c r="K628" i="4"/>
  <c r="P628" i="4"/>
  <c r="K627" i="4"/>
  <c r="P627" i="4"/>
  <c r="K626" i="4"/>
  <c r="P626" i="4"/>
  <c r="K625" i="4"/>
  <c r="P625" i="4"/>
  <c r="K624" i="4"/>
  <c r="P624" i="4"/>
  <c r="K623" i="4"/>
  <c r="P623" i="4"/>
  <c r="K622" i="4"/>
  <c r="P622" i="4"/>
  <c r="K621" i="4"/>
  <c r="P621" i="4"/>
  <c r="K620" i="4"/>
  <c r="P620" i="4"/>
  <c r="K619" i="4"/>
  <c r="P619" i="4"/>
  <c r="K618" i="4"/>
  <c r="P618" i="4"/>
  <c r="K601" i="4"/>
  <c r="P601" i="4"/>
  <c r="K617" i="4"/>
  <c r="P617" i="4"/>
  <c r="K616" i="4"/>
  <c r="P616" i="4"/>
  <c r="K615" i="4"/>
  <c r="P615" i="4"/>
  <c r="K614" i="4"/>
  <c r="P614" i="4"/>
  <c r="K613" i="4"/>
  <c r="P613" i="4"/>
  <c r="K612" i="4"/>
  <c r="P612" i="4"/>
  <c r="K611" i="4"/>
  <c r="P611" i="4"/>
  <c r="K610" i="4"/>
  <c r="P610" i="4"/>
  <c r="K609" i="4"/>
  <c r="P609" i="4"/>
  <c r="K608" i="4"/>
  <c r="P608" i="4"/>
  <c r="K607" i="4"/>
  <c r="P607" i="4"/>
  <c r="K606" i="4"/>
  <c r="P606" i="4"/>
  <c r="K605" i="4"/>
  <c r="P605" i="4"/>
  <c r="K604" i="4"/>
  <c r="P604" i="4"/>
  <c r="K603" i="4"/>
  <c r="P603" i="4"/>
  <c r="K602" i="4"/>
  <c r="P602" i="4"/>
  <c r="K600" i="4"/>
  <c r="P600" i="4"/>
  <c r="K598" i="4"/>
  <c r="P598" i="4"/>
  <c r="K597" i="4"/>
  <c r="P597" i="4"/>
  <c r="K596" i="4"/>
  <c r="P596" i="4"/>
  <c r="K595" i="4"/>
  <c r="P595" i="4"/>
  <c r="K594" i="4"/>
  <c r="P594" i="4"/>
  <c r="K593" i="4"/>
  <c r="P593" i="4"/>
  <c r="K592" i="4"/>
  <c r="P592" i="4"/>
  <c r="K578" i="4"/>
  <c r="P578" i="4"/>
  <c r="K577" i="4"/>
  <c r="P577" i="4"/>
  <c r="K591" i="4"/>
  <c r="P591" i="4"/>
  <c r="K590" i="4"/>
  <c r="P590" i="4"/>
  <c r="K589" i="4"/>
  <c r="P589" i="4"/>
  <c r="K588" i="4"/>
  <c r="P588" i="4"/>
  <c r="K587" i="4"/>
  <c r="P587" i="4"/>
  <c r="K586" i="4"/>
  <c r="P586" i="4"/>
  <c r="K585" i="4"/>
  <c r="P585" i="4"/>
  <c r="K584" i="4"/>
  <c r="P584" i="4"/>
  <c r="K583" i="4"/>
  <c r="P583" i="4"/>
  <c r="K582" i="4"/>
  <c r="P582" i="4"/>
  <c r="K581" i="4"/>
  <c r="P581" i="4"/>
  <c r="K580" i="4"/>
  <c r="P580" i="4"/>
  <c r="K579" i="4"/>
  <c r="P579" i="4"/>
  <c r="K575" i="4"/>
  <c r="P575" i="4"/>
  <c r="K574" i="4"/>
  <c r="P574" i="4"/>
  <c r="K573" i="4"/>
  <c r="P573" i="4"/>
  <c r="K572" i="4"/>
  <c r="P572" i="4"/>
  <c r="K576" i="4"/>
  <c r="P576" i="4"/>
  <c r="K571" i="4"/>
  <c r="P571" i="4"/>
  <c r="K567" i="4"/>
  <c r="P567" i="4"/>
  <c r="K566" i="4"/>
  <c r="P566" i="4"/>
  <c r="K565" i="4"/>
  <c r="P565" i="4"/>
  <c r="K564" i="4"/>
  <c r="P564" i="4"/>
  <c r="K563" i="4"/>
  <c r="P563" i="4"/>
  <c r="K562" i="4"/>
  <c r="P562" i="4"/>
  <c r="K561" i="4"/>
  <c r="P561" i="4"/>
  <c r="K560" i="4"/>
  <c r="P560" i="4"/>
  <c r="K559" i="4"/>
  <c r="P559" i="4"/>
  <c r="K558" i="4"/>
  <c r="P558" i="4"/>
  <c r="K557" i="4"/>
  <c r="P557" i="4"/>
  <c r="K570" i="4"/>
  <c r="P570" i="4"/>
  <c r="K569" i="4"/>
  <c r="P569" i="4"/>
  <c r="K568" i="4"/>
  <c r="P568" i="4"/>
  <c r="K556" i="4"/>
  <c r="P556" i="4"/>
  <c r="K555" i="4"/>
  <c r="P555" i="4"/>
  <c r="K552" i="4"/>
  <c r="P552" i="4"/>
  <c r="K551" i="4"/>
  <c r="P551" i="4"/>
  <c r="K550" i="4"/>
  <c r="P550" i="4"/>
  <c r="K549" i="4"/>
  <c r="P549" i="4"/>
  <c r="K544" i="4"/>
  <c r="P544" i="4"/>
  <c r="K542" i="4"/>
  <c r="P542" i="4"/>
  <c r="K540" i="4"/>
  <c r="P540" i="4"/>
  <c r="K548" i="4"/>
  <c r="P548" i="4"/>
  <c r="K546" i="4"/>
  <c r="P546" i="4"/>
  <c r="K539" i="4"/>
  <c r="P539" i="4"/>
  <c r="K538" i="4"/>
  <c r="P538" i="4"/>
  <c r="K537" i="4"/>
  <c r="P537" i="4"/>
  <c r="K535" i="4"/>
  <c r="P535" i="4"/>
  <c r="K534" i="4"/>
  <c r="P534" i="4"/>
  <c r="K533" i="4"/>
  <c r="P533" i="4"/>
  <c r="K531" i="4"/>
  <c r="P531" i="4"/>
  <c r="K530" i="4"/>
  <c r="P530" i="4"/>
  <c r="K529" i="4"/>
  <c r="P529" i="4"/>
  <c r="K527" i="4"/>
  <c r="P527" i="4"/>
  <c r="K525" i="4"/>
  <c r="P525" i="4"/>
  <c r="K523" i="4"/>
  <c r="P523" i="4"/>
  <c r="K521" i="4"/>
  <c r="P521" i="4"/>
  <c r="K522" i="4"/>
  <c r="P522" i="4"/>
  <c r="K515" i="4"/>
  <c r="P515" i="4"/>
  <c r="K514" i="4"/>
  <c r="P514" i="4"/>
  <c r="K513" i="4"/>
  <c r="P513" i="4"/>
  <c r="K519" i="4"/>
  <c r="P519" i="4"/>
  <c r="K517" i="4"/>
  <c r="P517" i="4"/>
  <c r="K516" i="4"/>
  <c r="P516" i="4"/>
  <c r="K512" i="4"/>
  <c r="P512" i="4"/>
  <c r="K511" i="4"/>
  <c r="P511" i="4"/>
  <c r="K510" i="4"/>
  <c r="P510" i="4"/>
  <c r="K509" i="4"/>
  <c r="P509" i="4"/>
  <c r="K508" i="4"/>
  <c r="P508" i="4"/>
  <c r="K506" i="4"/>
  <c r="P506" i="4"/>
  <c r="K505" i="4"/>
  <c r="P505" i="4"/>
  <c r="K503" i="4"/>
  <c r="P503" i="4"/>
  <c r="K502" i="4"/>
  <c r="P502" i="4"/>
  <c r="K501" i="4"/>
  <c r="P501" i="4"/>
  <c r="K500" i="4"/>
  <c r="P500" i="4"/>
  <c r="K499" i="4"/>
  <c r="P499" i="4"/>
  <c r="K498" i="4"/>
  <c r="P498" i="4"/>
  <c r="K495" i="4"/>
  <c r="P495" i="4"/>
  <c r="K494" i="4"/>
  <c r="P494" i="4"/>
  <c r="K492" i="4"/>
  <c r="P492" i="4"/>
  <c r="K490" i="4"/>
  <c r="P490" i="4"/>
  <c r="K489" i="4"/>
  <c r="P489" i="4"/>
  <c r="K488" i="4"/>
  <c r="P488" i="4"/>
  <c r="K485" i="4"/>
  <c r="P485" i="4"/>
  <c r="K484" i="4"/>
  <c r="P484" i="4"/>
  <c r="K487" i="4"/>
  <c r="P487" i="4"/>
  <c r="K486" i="4"/>
  <c r="P486" i="4"/>
  <c r="K483" i="4"/>
  <c r="P483" i="4"/>
  <c r="K482" i="4"/>
  <c r="P482" i="4"/>
  <c r="K481" i="4"/>
  <c r="P481" i="4"/>
  <c r="K480" i="4"/>
  <c r="P480" i="4"/>
  <c r="K478" i="4"/>
  <c r="P478" i="4"/>
  <c r="K477" i="4"/>
  <c r="P477" i="4"/>
  <c r="K476" i="4"/>
  <c r="P476" i="4"/>
  <c r="K475" i="4"/>
  <c r="P475" i="4"/>
  <c r="K474" i="4"/>
  <c r="P474" i="4"/>
  <c r="K473" i="4"/>
  <c r="P473" i="4"/>
  <c r="K472" i="4"/>
  <c r="P472" i="4"/>
  <c r="K471" i="4"/>
  <c r="P471" i="4"/>
  <c r="K470" i="4"/>
  <c r="P470" i="4"/>
  <c r="K469" i="4"/>
  <c r="P469" i="4"/>
  <c r="K468" i="4"/>
  <c r="P468" i="4"/>
  <c r="K467" i="4"/>
  <c r="P467" i="4"/>
  <c r="K465" i="4"/>
  <c r="P465" i="4"/>
  <c r="K464" i="4"/>
  <c r="P464" i="4"/>
  <c r="K462" i="4"/>
  <c r="P462" i="4"/>
  <c r="K461" i="4"/>
  <c r="P461" i="4"/>
  <c r="K460" i="4"/>
  <c r="P460" i="4"/>
  <c r="K458" i="4"/>
  <c r="P458" i="4"/>
  <c r="K456" i="4"/>
  <c r="P456" i="4"/>
  <c r="K455" i="4"/>
  <c r="P455" i="4"/>
  <c r="K454" i="4"/>
  <c r="P454" i="4"/>
  <c r="K453" i="4"/>
  <c r="P453" i="4"/>
  <c r="K451" i="4"/>
  <c r="P451" i="4"/>
  <c r="K449" i="4"/>
  <c r="P449" i="4"/>
  <c r="K448" i="4"/>
  <c r="P448" i="4"/>
  <c r="K447" i="4"/>
  <c r="P447" i="4"/>
  <c r="K446" i="4"/>
  <c r="P446" i="4"/>
  <c r="K445" i="4"/>
  <c r="P445" i="4"/>
  <c r="K442" i="4"/>
  <c r="P442" i="4"/>
  <c r="K441" i="4"/>
  <c r="P441" i="4"/>
  <c r="K435" i="4"/>
  <c r="P435" i="4"/>
  <c r="K434" i="4"/>
  <c r="P434" i="4"/>
  <c r="K436" i="4"/>
  <c r="P436" i="4"/>
  <c r="K432" i="4"/>
  <c r="P432" i="4"/>
  <c r="K431" i="4"/>
  <c r="P431" i="4"/>
  <c r="K430" i="4"/>
  <c r="P430" i="4"/>
  <c r="K425" i="4"/>
  <c r="P425" i="4"/>
  <c r="K429" i="4"/>
  <c r="P429" i="4"/>
  <c r="K427" i="4"/>
  <c r="P427" i="4"/>
  <c r="K426" i="4"/>
  <c r="P426" i="4"/>
  <c r="K423" i="4"/>
  <c r="K417" i="4"/>
  <c r="P417" i="4" s="1"/>
  <c r="K416" i="4"/>
  <c r="K415" i="4" s="1"/>
  <c r="P415" i="4" s="1"/>
  <c r="K413" i="4"/>
  <c r="K412" i="4" s="1"/>
  <c r="P412" i="4" s="1"/>
  <c r="K410" i="4"/>
  <c r="P410" i="4"/>
  <c r="K409" i="4"/>
  <c r="P409" i="4" s="1"/>
  <c r="K406" i="4"/>
  <c r="P406" i="4"/>
  <c r="K405" i="4"/>
  <c r="K404" i="4" s="1"/>
  <c r="P404" i="4" s="1"/>
  <c r="K402" i="4"/>
  <c r="K401" i="4" s="1"/>
  <c r="P401" i="4" s="1"/>
  <c r="K395" i="4"/>
  <c r="P395" i="4"/>
  <c r="K394" i="4"/>
  <c r="P394" i="4" s="1"/>
  <c r="K393" i="4"/>
  <c r="P393" i="4"/>
  <c r="K392" i="4"/>
  <c r="P392" i="4" s="1"/>
  <c r="K390" i="4"/>
  <c r="P390" i="4"/>
  <c r="K387" i="4"/>
  <c r="P387" i="4" s="1"/>
  <c r="K386" i="4"/>
  <c r="P386" i="4"/>
  <c r="K382" i="4"/>
  <c r="P382" i="4" s="1"/>
  <c r="K384" i="4"/>
  <c r="P384" i="4"/>
  <c r="K383" i="4"/>
  <c r="P383" i="4" s="1"/>
  <c r="K381" i="4"/>
  <c r="P381" i="4"/>
  <c r="K379" i="4"/>
  <c r="P379" i="4" s="1"/>
  <c r="K378" i="4"/>
  <c r="P378" i="4"/>
  <c r="K377" i="4"/>
  <c r="P377" i="4" s="1"/>
  <c r="K376" i="4"/>
  <c r="P376" i="4"/>
  <c r="K375" i="4"/>
  <c r="P375" i="4" s="1"/>
  <c r="K380" i="4"/>
  <c r="P380" i="4"/>
  <c r="K374" i="4"/>
  <c r="P374" i="4" s="1"/>
  <c r="K370" i="4"/>
  <c r="P370" i="4"/>
  <c r="K369" i="4"/>
  <c r="P369" i="4" s="1"/>
  <c r="K372" i="4"/>
  <c r="P372" i="4"/>
  <c r="K367" i="4"/>
  <c r="P367" i="4" s="1"/>
  <c r="K366" i="4"/>
  <c r="P366" i="4"/>
  <c r="K365" i="4"/>
  <c r="P365" i="4" s="1"/>
  <c r="K362" i="4"/>
  <c r="K361" i="4"/>
  <c r="P361" i="4" s="1"/>
  <c r="K359" i="4"/>
  <c r="K358" i="4" s="1"/>
  <c r="P358" i="4" s="1"/>
  <c r="K353" i="4"/>
  <c r="P353" i="4"/>
  <c r="K350" i="4"/>
  <c r="P350" i="4"/>
  <c r="K347" i="4"/>
  <c r="P347" i="4"/>
  <c r="K349" i="4"/>
  <c r="P349" i="4"/>
  <c r="K344" i="4"/>
  <c r="P344" i="4"/>
  <c r="K346" i="4"/>
  <c r="P346" i="4"/>
  <c r="K345" i="4"/>
  <c r="P345" i="4"/>
  <c r="K343" i="4"/>
  <c r="P343" i="4"/>
  <c r="K337" i="4"/>
  <c r="P337" i="4"/>
  <c r="K342" i="4"/>
  <c r="P342" i="4"/>
  <c r="K341" i="4"/>
  <c r="P341" i="4"/>
  <c r="K340" i="4"/>
  <c r="P340" i="4"/>
  <c r="K339" i="4"/>
  <c r="P339" i="4"/>
  <c r="K336" i="4"/>
  <c r="P336" i="4"/>
  <c r="K335" i="4"/>
  <c r="K330" i="4"/>
  <c r="P330" i="4" s="1"/>
  <c r="K329" i="4"/>
  <c r="P329" i="4" s="1"/>
  <c r="K327" i="4"/>
  <c r="P327" i="4" s="1"/>
  <c r="K326" i="4"/>
  <c r="P326" i="4" s="1"/>
  <c r="K324" i="4"/>
  <c r="P324" i="4" s="1"/>
  <c r="K321" i="4"/>
  <c r="P321" i="4" s="1"/>
  <c r="K320" i="4"/>
  <c r="P320" i="4" s="1"/>
  <c r="K319" i="4"/>
  <c r="P319" i="4" s="1"/>
  <c r="K317" i="4"/>
  <c r="P317" i="4" s="1"/>
  <c r="K313" i="4"/>
  <c r="P313" i="4" s="1"/>
  <c r="K312" i="4"/>
  <c r="K311" i="4" s="1"/>
  <c r="P311" i="4" s="1"/>
  <c r="K309" i="4"/>
  <c r="P309" i="4"/>
  <c r="K308" i="4"/>
  <c r="P308" i="4"/>
  <c r="K307" i="4"/>
  <c r="P307" i="4"/>
  <c r="K306" i="4"/>
  <c r="P306" i="4"/>
  <c r="K305" i="4"/>
  <c r="P305" i="4"/>
  <c r="K304" i="4"/>
  <c r="P304" i="4"/>
  <c r="K303" i="4"/>
  <c r="P303" i="4"/>
  <c r="K302" i="4"/>
  <c r="P302" i="4"/>
  <c r="K301" i="4"/>
  <c r="P301" i="4"/>
  <c r="K300" i="4"/>
  <c r="P300" i="4"/>
  <c r="K299" i="4"/>
  <c r="P299" i="4"/>
  <c r="K298" i="4"/>
  <c r="P298" i="4"/>
  <c r="K297" i="4"/>
  <c r="P297" i="4"/>
  <c r="K296" i="4"/>
  <c r="P296" i="4"/>
  <c r="K295" i="4"/>
  <c r="P295" i="4"/>
  <c r="K294" i="4"/>
  <c r="P294" i="4"/>
  <c r="K293" i="4"/>
  <c r="P293" i="4"/>
  <c r="K292" i="4"/>
  <c r="P292" i="4"/>
  <c r="K291" i="4"/>
  <c r="P291" i="4"/>
  <c r="K290" i="4"/>
  <c r="P290" i="4"/>
  <c r="K289" i="4"/>
  <c r="P289" i="4"/>
  <c r="K288" i="4"/>
  <c r="P288" i="4"/>
  <c r="K286" i="4"/>
  <c r="P286" i="4"/>
  <c r="K285" i="4"/>
  <c r="P285" i="4"/>
  <c r="K284" i="4"/>
  <c r="P284" i="4"/>
  <c r="K283" i="4"/>
  <c r="P283" i="4"/>
  <c r="K282" i="4"/>
  <c r="P282" i="4"/>
  <c r="K280" i="4"/>
  <c r="P280" i="4"/>
  <c r="K278" i="4"/>
  <c r="P278" i="4"/>
  <c r="K277" i="4"/>
  <c r="P277" i="4"/>
  <c r="K276" i="4"/>
  <c r="P276" i="4"/>
  <c r="K274" i="4"/>
  <c r="P274" i="4"/>
  <c r="K273" i="4"/>
  <c r="P273" i="4"/>
  <c r="K272" i="4"/>
  <c r="P272" i="4"/>
  <c r="K271" i="4"/>
  <c r="P271" i="4"/>
  <c r="K268" i="4"/>
  <c r="P268" i="4"/>
  <c r="K269" i="4"/>
  <c r="P269" i="4"/>
  <c r="K267" i="4"/>
  <c r="P267" i="4"/>
  <c r="K266" i="4"/>
  <c r="P266" i="4"/>
  <c r="K264" i="4"/>
  <c r="P264" i="4"/>
  <c r="K263" i="4"/>
  <c r="P263" i="4"/>
  <c r="K261" i="4"/>
  <c r="P261" i="4"/>
  <c r="K260" i="4"/>
  <c r="P260" i="4"/>
  <c r="K259" i="4"/>
  <c r="P259" i="4"/>
  <c r="K258" i="4"/>
  <c r="P258" i="4"/>
  <c r="K254" i="4"/>
  <c r="P254" i="4" s="1"/>
  <c r="K253" i="4"/>
  <c r="P253" i="4" s="1"/>
  <c r="K251" i="4"/>
  <c r="P251" i="4"/>
  <c r="K250" i="4"/>
  <c r="K248" i="4" s="1"/>
  <c r="P248" i="4" s="1"/>
  <c r="P250" i="4"/>
  <c r="K249" i="4"/>
  <c r="K246" i="4"/>
  <c r="P246" i="4" s="1"/>
  <c r="K245" i="4"/>
  <c r="P245" i="4" s="1"/>
  <c r="K243" i="4"/>
  <c r="P243" i="4" s="1"/>
  <c r="K242" i="4"/>
  <c r="P242" i="4" s="1"/>
  <c r="K240" i="4"/>
  <c r="P240" i="4" s="1"/>
  <c r="K239" i="4"/>
  <c r="P239" i="4" s="1"/>
  <c r="K237" i="4"/>
  <c r="P237" i="4" s="1"/>
  <c r="K236" i="4"/>
  <c r="P236" i="4" s="1"/>
  <c r="K235" i="4"/>
  <c r="P235" i="4" s="1"/>
  <c r="K232" i="4"/>
  <c r="K231" i="4" s="1"/>
  <c r="P231" i="4" s="1"/>
  <c r="K223" i="4"/>
  <c r="P223" i="4" s="1"/>
  <c r="K222" i="4"/>
  <c r="K219" i="4"/>
  <c r="P219" i="4" s="1"/>
  <c r="K217" i="4"/>
  <c r="P217" i="4" s="1"/>
  <c r="K210" i="4"/>
  <c r="P210" i="4" s="1"/>
  <c r="K209" i="4"/>
  <c r="P209" i="4" s="1"/>
  <c r="K207" i="4"/>
  <c r="P207" i="4" s="1"/>
  <c r="K206" i="4"/>
  <c r="P206" i="4" s="1"/>
  <c r="K205" i="4"/>
  <c r="K202" i="4"/>
  <c r="P202" i="4"/>
  <c r="K198" i="4"/>
  <c r="P198" i="4" s="1"/>
  <c r="K195" i="4"/>
  <c r="P195" i="4" s="1"/>
  <c r="K194" i="4"/>
  <c r="P194" i="4" s="1"/>
  <c r="K191" i="4"/>
  <c r="P191" i="4" s="1"/>
  <c r="K184" i="4"/>
  <c r="P184" i="4" s="1"/>
  <c r="K183" i="4"/>
  <c r="P183" i="4" s="1"/>
  <c r="K180" i="4"/>
  <c r="P180" i="4" s="1"/>
  <c r="K179" i="4"/>
  <c r="P179" i="4" s="1"/>
  <c r="K178" i="4"/>
  <c r="P178" i="4" s="1"/>
  <c r="K177" i="4"/>
  <c r="P177" i="4" s="1"/>
  <c r="K176" i="4"/>
  <c r="P176" i="4" s="1"/>
  <c r="K166" i="4"/>
  <c r="P166" i="4" s="1"/>
  <c r="K165" i="4"/>
  <c r="P165" i="4" s="1"/>
  <c r="K162" i="4"/>
  <c r="P162" i="4"/>
  <c r="K161" i="4"/>
  <c r="P161" i="4" s="1"/>
  <c r="K160" i="4"/>
  <c r="P160" i="4"/>
  <c r="K159" i="4"/>
  <c r="P159" i="4" s="1"/>
  <c r="K158" i="4"/>
  <c r="P158" i="4"/>
  <c r="K157" i="4"/>
  <c r="P157" i="4" s="1"/>
  <c r="K156" i="4"/>
  <c r="P156" i="4"/>
  <c r="K155" i="4"/>
  <c r="P155" i="4" s="1"/>
  <c r="K154" i="4"/>
  <c r="P154" i="4"/>
  <c r="K153" i="4"/>
  <c r="P153" i="4" s="1"/>
  <c r="K152" i="4"/>
  <c r="P152" i="4"/>
  <c r="K151" i="4"/>
  <c r="P151" i="4" s="1"/>
  <c r="K150" i="4"/>
  <c r="K147" i="4"/>
  <c r="P147" i="4" s="1"/>
  <c r="K146" i="4"/>
  <c r="P146" i="4" s="1"/>
  <c r="K145" i="4"/>
  <c r="P145" i="4" s="1"/>
  <c r="K142" i="4"/>
  <c r="P142" i="4" s="1"/>
  <c r="K144" i="4"/>
  <c r="P144" i="4" s="1"/>
  <c r="K143" i="4"/>
  <c r="P143" i="4" s="1"/>
  <c r="K141" i="4"/>
  <c r="P141" i="4" s="1"/>
  <c r="K140" i="4"/>
  <c r="P140" i="4" s="1"/>
  <c r="K137" i="4"/>
  <c r="K136" i="4" s="1"/>
  <c r="P136" i="4" s="1"/>
  <c r="K128" i="4"/>
  <c r="P128" i="4" s="1"/>
  <c r="K131" i="4"/>
  <c r="P131" i="4" s="1"/>
  <c r="K129" i="4"/>
  <c r="P129" i="4" s="1"/>
  <c r="K130" i="4"/>
  <c r="P130" i="4" s="1"/>
  <c r="K125" i="4"/>
  <c r="P125" i="4" s="1"/>
  <c r="K127" i="4"/>
  <c r="P127" i="4" s="1"/>
  <c r="K122" i="4"/>
  <c r="P122" i="4" s="1"/>
  <c r="K121" i="4"/>
  <c r="P121" i="4" s="1"/>
  <c r="K120" i="4"/>
  <c r="K119" i="4" s="1"/>
  <c r="P119" i="4" s="1"/>
  <c r="K117" i="4"/>
  <c r="P117" i="4" s="1"/>
  <c r="K116" i="4"/>
  <c r="P116" i="4" s="1"/>
  <c r="K115" i="4"/>
  <c r="P115" i="4" s="1"/>
  <c r="K113" i="4"/>
  <c r="P113" i="4" s="1"/>
  <c r="K112" i="4"/>
  <c r="P112" i="4" s="1"/>
  <c r="K111" i="4"/>
  <c r="K108" i="4"/>
  <c r="P108" i="4" s="1"/>
  <c r="K107" i="4"/>
  <c r="P107" i="4" s="1"/>
  <c r="K106" i="4"/>
  <c r="P106" i="4" s="1"/>
  <c r="K97" i="4"/>
  <c r="P97" i="4" s="1"/>
  <c r="K96" i="4"/>
  <c r="P96" i="4" s="1"/>
  <c r="K95" i="4"/>
  <c r="P95" i="4" s="1"/>
  <c r="K80" i="4"/>
  <c r="K79" i="4"/>
  <c r="P79" i="4" s="1"/>
  <c r="K89" i="4"/>
  <c r="K88" i="4" s="1"/>
  <c r="P88" i="4" s="1"/>
  <c r="K86" i="4"/>
  <c r="K85" i="4" s="1"/>
  <c r="P85" i="4" s="1"/>
  <c r="K68" i="4"/>
  <c r="P68" i="4"/>
  <c r="K59" i="4"/>
  <c r="P59" i="4"/>
  <c r="K55" i="4"/>
  <c r="P55" i="4"/>
  <c r="K40" i="4"/>
  <c r="P40" i="4"/>
  <c r="K36" i="4"/>
  <c r="P36" i="4"/>
  <c r="K70" i="4"/>
  <c r="P70" i="4"/>
  <c r="K49" i="4"/>
  <c r="P49" i="4"/>
  <c r="K32" i="4"/>
  <c r="P32" i="4"/>
  <c r="K74" i="4"/>
  <c r="P74" i="4"/>
  <c r="K72" i="4"/>
  <c r="P72" i="4"/>
  <c r="K69" i="4"/>
  <c r="P69" i="4"/>
  <c r="K71" i="4"/>
  <c r="P71" i="4"/>
  <c r="K65" i="4"/>
  <c r="P65" i="4"/>
  <c r="K62" i="4"/>
  <c r="P62" i="4"/>
  <c r="K58" i="4"/>
  <c r="P58" i="4"/>
  <c r="K57" i="4"/>
  <c r="P57" i="4"/>
  <c r="K61" i="4"/>
  <c r="P61" i="4"/>
  <c r="K47" i="4"/>
  <c r="P47" i="4"/>
  <c r="K43" i="4"/>
  <c r="P43" i="4"/>
  <c r="K39" i="4"/>
  <c r="P39" i="4"/>
  <c r="K37" i="4"/>
  <c r="P37" i="4"/>
  <c r="K33" i="4"/>
  <c r="P33" i="4"/>
  <c r="K25" i="4"/>
  <c r="P25" i="4"/>
  <c r="K77" i="4"/>
  <c r="P77" i="4"/>
  <c r="K76" i="4"/>
  <c r="P76" i="4"/>
  <c r="K66" i="4"/>
  <c r="P66" i="4"/>
  <c r="K63" i="4"/>
  <c r="P63" i="4"/>
  <c r="K60" i="4"/>
  <c r="P60" i="4"/>
  <c r="K56" i="4"/>
  <c r="P56" i="4"/>
  <c r="K54" i="4"/>
  <c r="P54" i="4"/>
  <c r="K52" i="4"/>
  <c r="P52" i="4"/>
  <c r="K51" i="4"/>
  <c r="P51" i="4"/>
  <c r="K50" i="4"/>
  <c r="P50" i="4"/>
  <c r="K53" i="4"/>
  <c r="P53" i="4"/>
  <c r="K45" i="4"/>
  <c r="P45" i="4"/>
  <c r="K48" i="4"/>
  <c r="P48" i="4"/>
  <c r="K46" i="4"/>
  <c r="P46" i="4"/>
  <c r="K38" i="4"/>
  <c r="P38" i="4"/>
  <c r="K30" i="4"/>
  <c r="P30" i="4"/>
  <c r="K28" i="4"/>
  <c r="P28" i="4"/>
  <c r="K27" i="4"/>
  <c r="P27" i="4"/>
  <c r="K34" i="4"/>
  <c r="P34" i="4"/>
  <c r="K26" i="4"/>
  <c r="P26" i="4"/>
  <c r="K24" i="4"/>
  <c r="P24" i="4"/>
  <c r="K15" i="4"/>
  <c r="P15" i="4"/>
  <c r="K20" i="4"/>
  <c r="P20" i="4"/>
  <c r="K19" i="4"/>
  <c r="P19" i="4"/>
  <c r="K16" i="4"/>
  <c r="P16" i="4"/>
  <c r="K18" i="4"/>
  <c r="P18" i="4"/>
  <c r="K17" i="4"/>
  <c r="P17" i="4"/>
  <c r="J395" i="4"/>
  <c r="J364" i="4"/>
  <c r="K229" i="4"/>
  <c r="K228" i="4" s="1"/>
  <c r="K23" i="4"/>
  <c r="P23" i="4"/>
  <c r="K281" i="4"/>
  <c r="P281" i="4"/>
  <c r="K371" i="4"/>
  <c r="P371" i="4" s="1"/>
  <c r="K82" i="4"/>
  <c r="P82" i="4"/>
  <c r="P175" i="4"/>
  <c r="P1111" i="4"/>
  <c r="P362" i="4"/>
  <c r="P222" i="4"/>
  <c r="P187" i="4"/>
  <c r="P213" i="4"/>
  <c r="K102" i="4"/>
  <c r="P102" i="4"/>
  <c r="P1031" i="4"/>
  <c r="L12" i="4"/>
  <c r="K397" i="4"/>
  <c r="P397" i="4" s="1"/>
  <c r="P169" i="4"/>
  <c r="P1017" i="4"/>
  <c r="P1023" i="4"/>
  <c r="K14" i="4"/>
  <c r="P14" i="4" s="1"/>
  <c r="P1000" i="4"/>
  <c r="P150" i="4"/>
  <c r="P1055" i="4"/>
  <c r="P186" i="4"/>
  <c r="K979" i="4"/>
  <c r="P979" i="4" s="1"/>
  <c r="P987" i="4"/>
  <c r="K1109" i="4"/>
  <c r="P1109" i="4" s="1"/>
  <c r="K1061" i="4"/>
  <c r="P1061" i="4"/>
  <c r="P1062" i="4"/>
  <c r="K1106" i="4"/>
  <c r="P1106" i="4" s="1"/>
  <c r="P1107" i="4"/>
  <c r="P86" i="4"/>
  <c r="P172" i="4"/>
  <c r="P413" i="4"/>
  <c r="K1057" i="4"/>
  <c r="P1057" i="4" s="1"/>
  <c r="P1058" i="4"/>
  <c r="P249" i="4"/>
  <c r="P335" i="4"/>
  <c r="P991" i="4"/>
  <c r="P80" i="4"/>
  <c r="K408" i="4"/>
  <c r="P408" i="4" s="1"/>
  <c r="P423" i="4"/>
  <c r="J12" i="4" l="1"/>
  <c r="P405" i="4"/>
  <c r="K139" i="4"/>
  <c r="P139" i="4" s="1"/>
  <c r="K149" i="4"/>
  <c r="P149" i="4" s="1"/>
  <c r="P89" i="4"/>
  <c r="K986" i="4"/>
  <c r="P986" i="4" s="1"/>
  <c r="K221" i="4"/>
  <c r="P221" i="4" s="1"/>
  <c r="K110" i="4"/>
  <c r="P110" i="4" s="1"/>
  <c r="K1050" i="4"/>
  <c r="P1050" i="4" s="1"/>
  <c r="P356" i="4"/>
  <c r="K197" i="4"/>
  <c r="P197" i="4" s="1"/>
  <c r="K204" i="4"/>
  <c r="P204" i="4" s="1"/>
  <c r="P22" i="4"/>
  <c r="M12" i="4"/>
  <c r="P228" i="4"/>
  <c r="K990" i="4"/>
  <c r="P990" i="4" s="1"/>
  <c r="K1022" i="4"/>
  <c r="P1022" i="4" s="1"/>
  <c r="K972" i="4"/>
  <c r="P972" i="4" s="1"/>
  <c r="K364" i="4"/>
  <c r="P364" i="4" s="1"/>
  <c r="K225" i="4"/>
  <c r="P225" i="4" s="1"/>
  <c r="P359" i="4"/>
  <c r="P92" i="4"/>
  <c r="P416" i="4"/>
  <c r="K234" i="4"/>
  <c r="P234" i="4" s="1"/>
  <c r="P312" i="4"/>
  <c r="K174" i="4"/>
  <c r="P174" i="4" s="1"/>
  <c r="P232" i="4"/>
  <c r="P137" i="4"/>
  <c r="IV351" i="4"/>
  <c r="P229" i="4"/>
  <c r="K256" i="4"/>
  <c r="P256" i="4" s="1"/>
  <c r="K1041" i="4"/>
  <c r="P1041" i="4" s="1"/>
  <c r="K189" i="4"/>
  <c r="P189" i="4" s="1"/>
  <c r="P402" i="4"/>
  <c r="K215" i="4"/>
  <c r="P215" i="4" s="1"/>
  <c r="P973" i="4"/>
  <c r="P1065" i="4"/>
  <c r="K124" i="4"/>
  <c r="P124" i="4" s="1"/>
  <c r="K105" i="4"/>
  <c r="P105" i="4" s="1"/>
  <c r="K1036" i="4"/>
  <c r="P1036" i="4" s="1"/>
  <c r="K316" i="4"/>
  <c r="P316" i="4" s="1"/>
  <c r="K22" i="4"/>
  <c r="P1034" i="4"/>
  <c r="K999" i="4"/>
  <c r="P999" i="4" s="1"/>
  <c r="K193" i="4"/>
  <c r="P193" i="4" s="1"/>
  <c r="K164" i="4"/>
  <c r="P164" i="4" s="1"/>
  <c r="P420" i="4"/>
  <c r="P419" i="4" s="1"/>
  <c r="P111" i="4"/>
  <c r="P120" i="4"/>
  <c r="P368" i="4"/>
  <c r="P338" i="4"/>
  <c r="K422" i="4"/>
  <c r="P422" i="4" s="1"/>
  <c r="K200" i="4"/>
  <c r="P200" i="4" s="1"/>
  <c r="K182" i="4"/>
  <c r="P182" i="4" s="1"/>
  <c r="P205" i="4"/>
  <c r="K92" i="4"/>
  <c r="P134" i="4"/>
</calcChain>
</file>

<file path=xl/sharedStrings.xml><?xml version="1.0" encoding="utf-8"?>
<sst xmlns="http://schemas.openxmlformats.org/spreadsheetml/2006/main" count="5219" uniqueCount="1991">
  <si>
    <t>Раздел 1. Перечень многоквартирных домов, в отношении которых планируется проведение капитального ремонта общего имущества</t>
  </si>
  <si>
    <t>за счет средств Фонда содействия реформированию ЖКХ</t>
  </si>
  <si>
    <t xml:space="preserve">за счет средств областного бюджета </t>
  </si>
  <si>
    <t>1. Муниципальное образование Велижское городское поселение</t>
  </si>
  <si>
    <t>2. Вяземское городское поселение Вяземского района Смоленской области</t>
  </si>
  <si>
    <t>Итого по Кармановскому сельскому поселению Гагаринского района Смоленской области</t>
  </si>
  <si>
    <t>Итого по Дорогобужскому городскому поселению Дорогобужского района Смоленской области</t>
  </si>
  <si>
    <t>Итого по Верхнеднепровскому городскому поселению Дорогобужского района Смоленской области</t>
  </si>
  <si>
    <t xml:space="preserve">Итого по муниципальному образованию Велижское городское поселение </t>
  </si>
  <si>
    <t>за счет средств местного бюджета</t>
  </si>
  <si>
    <t>38.</t>
  </si>
  <si>
    <t>41.</t>
  </si>
  <si>
    <t>42.</t>
  </si>
  <si>
    <t>43.</t>
  </si>
  <si>
    <t>44.</t>
  </si>
  <si>
    <t>45.</t>
  </si>
  <si>
    <t>нежилых</t>
  </si>
  <si>
    <t>жилых</t>
  </si>
  <si>
    <t>№ п/п</t>
  </si>
  <si>
    <t>Год</t>
  </si>
  <si>
    <t>Материал стен</t>
  </si>
  <si>
    <t>Количество этажей</t>
  </si>
  <si>
    <t>Количество подъездов</t>
  </si>
  <si>
    <t>Стоимость капитального ремонта</t>
  </si>
  <si>
    <t>Плановая дата завершения работ</t>
  </si>
  <si>
    <t>ввода в эксплуатацию</t>
  </si>
  <si>
    <t>за счет средств собственников помещений в МКД</t>
  </si>
  <si>
    <t>руб.</t>
  </si>
  <si>
    <t>кирпич</t>
  </si>
  <si>
    <t>-</t>
  </si>
  <si>
    <t>х</t>
  </si>
  <si>
    <t>панели</t>
  </si>
  <si>
    <t>Общая площадь МКД, всего</t>
  </si>
  <si>
    <t>всего</t>
  </si>
  <si>
    <t>Площадь помещений МКД</t>
  </si>
  <si>
    <t>в том числе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</si>
  <si>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</si>
  <si>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</si>
  <si>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</si>
  <si>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</si>
  <si>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</si>
  <si>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</si>
  <si>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</si>
  <si>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</si>
  <si>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</si>
  <si>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19.</t>
  </si>
  <si>
    <t>20.</t>
  </si>
  <si>
    <t>21.</t>
  </si>
  <si>
    <t>24.</t>
  </si>
  <si>
    <t>26.</t>
  </si>
  <si>
    <t>27.</t>
  </si>
  <si>
    <t>завершения последнего капитального ремонта</t>
  </si>
  <si>
    <t>С. Серго-Ивановское, ул. Заводская, д. 10</t>
  </si>
  <si>
    <t>С. Серго-Ивановское, ул. Заводская, д. 11</t>
  </si>
  <si>
    <t>С. Серго-Ивановское, ул. Заводская, д. 15</t>
  </si>
  <si>
    <t>Г. Дорогобуж, ул. Мира, д. 2</t>
  </si>
  <si>
    <t>Г. Вязьма, ул. Ленина, д. 69б</t>
  </si>
  <si>
    <t>28.</t>
  </si>
  <si>
    <t>29.</t>
  </si>
  <si>
    <t>30.</t>
  </si>
  <si>
    <t>32.</t>
  </si>
  <si>
    <t>33.</t>
  </si>
  <si>
    <t>34.</t>
  </si>
  <si>
    <t>35.</t>
  </si>
  <si>
    <t>36.</t>
  </si>
  <si>
    <t>37.</t>
  </si>
  <si>
    <t>Предельная стоимость капитального ремонта 
1 кв. м общей площади помещений МКД</t>
  </si>
  <si>
    <t>Удельная стоимость капитального ремонта 
1 кв. м общей площади помещений МКД</t>
  </si>
  <si>
    <t>Итого по Смоленской области</t>
  </si>
  <si>
    <t xml:space="preserve">Адрес многоквартирного дома 
(далее - МКД)                                     </t>
  </si>
  <si>
    <t>Г. Вязьма, ул. 25 Октября, д. 29</t>
  </si>
  <si>
    <t>Г. Дорогобуж, ул. Калинина, д. 12</t>
  </si>
  <si>
    <t>12.</t>
  </si>
  <si>
    <t>кв. м</t>
  </si>
  <si>
    <t>руб./кв. м</t>
  </si>
  <si>
    <t>КРАТКОСРОЧНЫЙ ПЛАН 
реализации Региональной программы капитального ремонта общего имущества в многоквартирных домах, расположенных на территории Смоленской области, на 2014-2043 годы на 2020-2022 годы</t>
  </si>
  <si>
    <t>Г. Велиж, ул. Ивановская, д. 9</t>
  </si>
  <si>
    <t>12.2020</t>
  </si>
  <si>
    <t>12.2021</t>
  </si>
  <si>
    <t>12.2022</t>
  </si>
  <si>
    <t>Г. Велиж, ул. Кропоткина, д. 18/12</t>
  </si>
  <si>
    <t>Г. Велиж, ул. Советская, д. 13</t>
  </si>
  <si>
    <t>Г. Велиж, ул. Советская, д. 26</t>
  </si>
  <si>
    <t>Г. Велиж, ул. Энгельса, д. 12</t>
  </si>
  <si>
    <t>Г. Велиж, ул. Энгельса, д. 170</t>
  </si>
  <si>
    <t>Г. Вязьма, пер. Дзержинского, д. 4</t>
  </si>
  <si>
    <t>Г. Вязьма, пер. Дзержинского, д. 6</t>
  </si>
  <si>
    <t>Г. Вязьма, ул. 25 Октября, д. 1</t>
  </si>
  <si>
    <t>Г. Вязьма, ул. 25 Октября, д. 12</t>
  </si>
  <si>
    <t>Г. Вязьма, ул. 25 Октября, д. 23</t>
  </si>
  <si>
    <t>Г. Вязьма, ул. 25 Октября, д. 25</t>
  </si>
  <si>
    <t>Г. Вязьма, ул. 25 Октября, д. 3</t>
  </si>
  <si>
    <t>Г. Вязьма, ул. 25 Октября, д. 6</t>
  </si>
  <si>
    <t>Г. Вязьма, ул. 25 Октября, д. 8</t>
  </si>
  <si>
    <t>Г. Вязьма, ул. Заслонова, д. 9</t>
  </si>
  <si>
    <t>Г. Вязьма, ул. Кирова, д. 8</t>
  </si>
  <si>
    <t>Г. Вязьма, ул. Красноармейское шоссе, д. 15</t>
  </si>
  <si>
    <t>Г. Вязьма, ул. Красноармейское шоссе, д. 19</t>
  </si>
  <si>
    <t>Г. Вязьма, ул. Кронштадтская, д. 1</t>
  </si>
  <si>
    <t>Г. Вязьма, ул. Ленина, д. 12</t>
  </si>
  <si>
    <t>Г. Вязьма, ул. Ленина, д. 4</t>
  </si>
  <si>
    <t>Г. Вязьма, ул. Ленина, д. 46</t>
  </si>
  <si>
    <t>Г. Вязьма, ул. Ленина, д. 61</t>
  </si>
  <si>
    <t>Г. Вязьма, ул. Ленина, д. 7</t>
  </si>
  <si>
    <t>Г. Вязьма, ул. Машинистов, д. 11</t>
  </si>
  <si>
    <t>Г. Вязьма, ул. Машинистов, д. 5</t>
  </si>
  <si>
    <t>Г. Вязьма, ул. Машинистов, д. 7</t>
  </si>
  <si>
    <t>Г. Вязьма, ул. Машинистов, д. 9</t>
  </si>
  <si>
    <t>Г. Вязьма, ул. Московская, д. 19</t>
  </si>
  <si>
    <t>Г. Вязьма, ул. Московская, д. 22</t>
  </si>
  <si>
    <t>Г. Вязьма, ул. Освобождения, д. 1</t>
  </si>
  <si>
    <t>Г. Вязьма, ул. Парижской Коммуны, д. 15</t>
  </si>
  <si>
    <t>Г. Вязьма, ул. Парижской Коммуны, д. 5</t>
  </si>
  <si>
    <t>Г. Вязьма, ул. Парижской Коммуны, д. 7</t>
  </si>
  <si>
    <t>Г. Вязьма, ул. Парижской Коммуны, д. 8</t>
  </si>
  <si>
    <t>Г. Вязьма, ул. Парижской Коммуны, д. 9</t>
  </si>
  <si>
    <t>Г. Вязьма, ул. Покровского, д. 3</t>
  </si>
  <si>
    <t>Г. Вязьма, ул. Полевая, д. 1</t>
  </si>
  <si>
    <t>Г. Вязьма, ул. Полины Осипенко, д. 2б</t>
  </si>
  <si>
    <t>Г. Вязьма, ул. Полины Осипенко, д. 3</t>
  </si>
  <si>
    <t>Г. Вязьма, ул. Просвещения, д. 7</t>
  </si>
  <si>
    <t>Г. Вязьма, ул. Репина, д. 11</t>
  </si>
  <si>
    <t>Г. Вязьма, ул. Репина, д. 14</t>
  </si>
  <si>
    <t>Г. Вязьма, ул. Репина, д. 9</t>
  </si>
  <si>
    <t>Г. Вязьма, ул. Смоленская, д. 19</t>
  </si>
  <si>
    <t>Г. Вязьма, ул. Фрунзе, д. 5</t>
  </si>
  <si>
    <t>Г. Вязьма, ул. Юбилейная, д. 15</t>
  </si>
  <si>
    <t>Г. Вязьма, ул. Ямская, д. 43</t>
  </si>
  <si>
    <t>Дер. Тюхменево, ул. Карьероуправления, д. 12</t>
  </si>
  <si>
    <t>С. Семлево, ул. Калинина, д. 17</t>
  </si>
  <si>
    <t>С. Хмелита, ул. Парковая, д. 6</t>
  </si>
  <si>
    <t>каркасно-засыпной</t>
  </si>
  <si>
    <t>Г. Гагарин, пр. Сельхозтехника, д. 2</t>
  </si>
  <si>
    <t>Г. Гагарин, ул. 26 Бакинских комиссаров, д. 2</t>
  </si>
  <si>
    <t>Г. Гагарин, ул. 50 лет ВЛКСМ, д. 14</t>
  </si>
  <si>
    <t>Пос. Благодатное, д. 11</t>
  </si>
  <si>
    <t>С. Карманово, ул. Пролетарская, д. 12</t>
  </si>
  <si>
    <t xml:space="preserve">С. Карманово, ул. Самохина, д. 7 </t>
  </si>
  <si>
    <t>С. Карманово, ул. Советская, д. 50</t>
  </si>
  <si>
    <t>С. Карманово, ул. Советская, д. 50а</t>
  </si>
  <si>
    <t>С. Карманово, ул. Советская, д. 52</t>
  </si>
  <si>
    <t>Итого по Гагаринскому городскому поселению Гагаринского района Смоленской области</t>
  </si>
  <si>
    <t>Итого по Серго-Ивановскому сельскому поселению Гагаринского района Смоленской области</t>
  </si>
  <si>
    <t>С. Глинка, пер. Смоленский, д. 1а</t>
  </si>
  <si>
    <t>С. Глинка, пер. Смоленский, д. 2</t>
  </si>
  <si>
    <t>С. Глинка, ул. Ленина, д. 16</t>
  </si>
  <si>
    <t>Г. Демидов, пр. Суворовский, д. 12</t>
  </si>
  <si>
    <t>Г. Демидов, ул. Витебская, д. 8</t>
  </si>
  <si>
    <t>Г. Демидов, ул. Советская, д. 72</t>
  </si>
  <si>
    <t>Г. Демидов, ул. Фрадкова, д. 10</t>
  </si>
  <si>
    <t>Г. Демидов, ул. Фрадкова, д. 19</t>
  </si>
  <si>
    <t>Г. Демидов, ул. Хренова, д. 14б</t>
  </si>
  <si>
    <t>Дер. Центральная Усадьба, ул. Акатовская, д. 23</t>
  </si>
  <si>
    <t>Г. Дорогобуж, ул. ДОС, д. 4</t>
  </si>
  <si>
    <t>Г. Дорогобуж, ул. Мира, д. 10</t>
  </si>
  <si>
    <t>Г. Дорогобуж, ул. Мира, д. 12</t>
  </si>
  <si>
    <t>Г. Дорогобуж, ул. Мира, д. 26</t>
  </si>
  <si>
    <t>Г. Дорогобуж, ул. Мира, д. 34</t>
  </si>
  <si>
    <t>Г. Дорогобуж, ул. Чистякова, д. 8</t>
  </si>
  <si>
    <t>Пос. Верхнеднепровский, пер. Днепровский, д. 6</t>
  </si>
  <si>
    <t>Пос. Верхнеднепровский, ул. Комсомольская, д. 3</t>
  </si>
  <si>
    <t>Пос. Верхнеднепровский, ул. Комсомольская, д. 4</t>
  </si>
  <si>
    <t>Пос. Верхнеднепровский, ул. Комсомольская, д. 6</t>
  </si>
  <si>
    <t>Пос. Верхнеднепровский, ул. Молодежная, д. 28</t>
  </si>
  <si>
    <t>Пос. Верхнеднепровский, ул. Молодежная, д. 4</t>
  </si>
  <si>
    <t>Пос. Верхнеднепровский, ул. Молодежная, д. 6</t>
  </si>
  <si>
    <t>Пос. Верхнеднепровский, ул. Советская, д. 11</t>
  </si>
  <si>
    <t>Пос. Верхнеднепровский, ул. Советская, д. 13</t>
  </si>
  <si>
    <t>Пос. Верхнеднепровский, ул. Советская, д. 15</t>
  </si>
  <si>
    <t>Пос. Верхнеднепровский, ул. Советская, д. 17</t>
  </si>
  <si>
    <t>Пос. Верхнеднепровский, ул. Советская, д. 6</t>
  </si>
  <si>
    <t>Пос. Верхнеднепровский, ул. Советская, д. 9</t>
  </si>
  <si>
    <t>Г. Духовщина, ул. Луначарского, д. 13</t>
  </si>
  <si>
    <t>Г. Духовщина, ул. Смоленская, д. 56</t>
  </si>
  <si>
    <t>Итого по Духовщинскому городскому поселению Духовщинского района Смоленской области</t>
  </si>
  <si>
    <t>Итого по Ельнинскому городскому поселению Ельнинского района Смоленской области</t>
  </si>
  <si>
    <t>Г. Ельня, ул. Кировская, д. 9</t>
  </si>
  <si>
    <t>Г. Ельня, ул. Первомайская, д. 14</t>
  </si>
  <si>
    <t>Г. Ельня, ул. Первомайская, д. 47</t>
  </si>
  <si>
    <t>Г. Ельня, ул. Пролетарская, д. 2</t>
  </si>
  <si>
    <t>Г. Ельня, ул. Смоленский большак, д. 24</t>
  </si>
  <si>
    <t>С. Ершичи, ул. Новая, д. 1</t>
  </si>
  <si>
    <t>С. Ершичи, ул. Советская, д. 13</t>
  </si>
  <si>
    <t>Итого по Ершичскому сельскому поселению Ершичского района Смоленской области</t>
  </si>
  <si>
    <t>Дер. Пищулино, ул. Школа-интернат, д. 14</t>
  </si>
  <si>
    <t>Дер. Пищулино, ул. Школа-интернат, д. 15</t>
  </si>
  <si>
    <t>Пос. Кардымово, ул. Октябрьская, д. 16</t>
  </si>
  <si>
    <t>Ст. Духовская, д. 4</t>
  </si>
  <si>
    <t>Итого по Кардымовскому городскому поселению Кардымовского района Смоленской области</t>
  </si>
  <si>
    <t>Итого по Березкинскому сельскому поселению Кардымовского района Смоленской области</t>
  </si>
  <si>
    <t>Итого по Мольковскому сельскому поселению Кардымовского района Смоленской области</t>
  </si>
  <si>
    <t>Дер. Гусино, ул. Молодежная, д. 1</t>
  </si>
  <si>
    <t>Дер. Гусино, ул. Молодежная, д. 4</t>
  </si>
  <si>
    <t>Дер. Гусино, ул. Советская, д. 43</t>
  </si>
  <si>
    <t>Дер. Лонница, ул. Мира, д. 7</t>
  </si>
  <si>
    <t>Дер. Лонница, ул. Центральная, д. 3</t>
  </si>
  <si>
    <t>Пос. Красный, ул. Ленина, д. 16а</t>
  </si>
  <si>
    <t>Итого по Краснинскому городскому поселению Краснинского района Смоленской области</t>
  </si>
  <si>
    <t>Итого по Гусинскому сельскому поселению Краснинского района Смоленской области</t>
  </si>
  <si>
    <t>Дер. Соболево, д. 24</t>
  </si>
  <si>
    <t>Пос. Монастырщина, тер. Сельхозтехника, д. 15</t>
  </si>
  <si>
    <t>Пос. Монастырщина, ул. Юбилейная, д. 30</t>
  </si>
  <si>
    <t>Итого по Монастырщинскому городскому поселению Монастырщинского района Смоленской области</t>
  </si>
  <si>
    <t>Итого по Соболевскому сельскому поселению Монастырщинского района Смоленской области</t>
  </si>
  <si>
    <t>бревенчатый, обложенный кирпичом</t>
  </si>
  <si>
    <t>Дер. Крапивна, ул. Горького, д. 8</t>
  </si>
  <si>
    <t>Итого по Высоковскому сельскому поселению Новодугинского района Смоленской области</t>
  </si>
  <si>
    <t>С. Высокое, ул. Высоковская, д. 46</t>
  </si>
  <si>
    <t>Г. Починок, военный гарнизон «Елки-3», д. 201</t>
  </si>
  <si>
    <t>Г. Починок, военный гарнизон «Елки-3», д. 202</t>
  </si>
  <si>
    <t>Г. Починок, военный гарнизон «Елки-3», д. 204</t>
  </si>
  <si>
    <t>Г. Починок, пер. 2-й Советский, д. 5</t>
  </si>
  <si>
    <t>Г. Починок, ул. Кирова, д. 14</t>
  </si>
  <si>
    <t>Г. Починок, ул. Советская, д. 39</t>
  </si>
  <si>
    <t>Г. Починок, ул. Советская, д. 44</t>
  </si>
  <si>
    <t>Г. Починок, ул. Социалистическая, д. 41</t>
  </si>
  <si>
    <t>Г. Починок, ул. Строителей, д. 5</t>
  </si>
  <si>
    <t>Дер. Климщина, д. 66</t>
  </si>
  <si>
    <t>Дер. Климщина, д. 89</t>
  </si>
  <si>
    <t>Дер. Климщина, д. 93</t>
  </si>
  <si>
    <t>Пос. Стодолище, ул. Ленина, д. 27</t>
  </si>
  <si>
    <t>Итого по Починковскому городскому поселению Починковского района Смоленской области</t>
  </si>
  <si>
    <t>Итого по Климщинскому сельскому поселению Починковского района Смоленской области</t>
  </si>
  <si>
    <t>Итого по Стодолищенскому сельскому поселению Починковского района Смоленской области</t>
  </si>
  <si>
    <t>Г. Рославль, мкрн. 15, д. 30</t>
  </si>
  <si>
    <t>Г. Рославль, мкрн. 15, д. 4</t>
  </si>
  <si>
    <t>Г. Рославль, мкрн. 16, д. 12</t>
  </si>
  <si>
    <t>Г. Рославль, мкрн. 16, д. 5</t>
  </si>
  <si>
    <t>Г. Рославль, мкрн. 16, д. 8</t>
  </si>
  <si>
    <t>Г. Рославль, мкрн. 17, д. 13</t>
  </si>
  <si>
    <t>Г. Рославль, пер. 2-й Советский, д. 38</t>
  </si>
  <si>
    <t>Г. Рославль, пос. ТЭЦ, д. 3</t>
  </si>
  <si>
    <t>Г. Рославль, ул. 2-я Дачная, д. 8</t>
  </si>
  <si>
    <t>Г. Рославль, ул. Димитрова, д. 7</t>
  </si>
  <si>
    <t>Г. Рославль, ул. Димитрова, д. 9</t>
  </si>
  <si>
    <t>Г. Рославль, ул. Заводская, д. 40</t>
  </si>
  <si>
    <t>Г. Рославль, ул. Заводская, д. 42</t>
  </si>
  <si>
    <t>Г. Рославль, ул. Заслонова, д. 6</t>
  </si>
  <si>
    <t>Г. Рославль, ул. Каляева, д. 4а</t>
  </si>
  <si>
    <t>Г. Рославль, ул. Каляева, д. 4в</t>
  </si>
  <si>
    <t>Г. Рославль, ул. Красина, д. 3</t>
  </si>
  <si>
    <t>Г. Рославль, ул. Красноармейская, д. 100</t>
  </si>
  <si>
    <t>Г. Рославль, ул. Красноармейская, д. 49</t>
  </si>
  <si>
    <t>Г. Рославль, ул. Ленина, д. 1</t>
  </si>
  <si>
    <t>Г. Рославль, ул. Ленина, д. 18</t>
  </si>
  <si>
    <t>Г. Рославль, ул. Ленина, д. 5</t>
  </si>
  <si>
    <t>Г. Рославль, ул. Ленина, д. 7</t>
  </si>
  <si>
    <t>Г. Рославль, ул. Ленина, д. 9</t>
  </si>
  <si>
    <t>Г. Рославль, ул. Мичурина, д. 28</t>
  </si>
  <si>
    <t>Г. Рославль, ул. Октябрьская, д. 29</t>
  </si>
  <si>
    <t>Г. Рославль, ул. Октябрьская, д. 32б</t>
  </si>
  <si>
    <t>Г. Рославль, ул. Пролетарская, д. 40</t>
  </si>
  <si>
    <t>Г. Рославль, ул. Пролетарская, д. 42</t>
  </si>
  <si>
    <t>Г. Рославль, ул. Пролетарская, д. 44</t>
  </si>
  <si>
    <t>Г. Рославль, ул. Пролетарская, д. 46</t>
  </si>
  <si>
    <t>Г. Рославль, ул. Пролетарская, д. 58</t>
  </si>
  <si>
    <t>Г. Рославль, ул. Пролетарская, д. 72</t>
  </si>
  <si>
    <t>Г. Рославль, ул. Пролетарская, д. 77</t>
  </si>
  <si>
    <t>Г. Рославль, ул. Пролетарская, д. 92</t>
  </si>
  <si>
    <t>Г. Рославль, ул. Пушкина, д. 24</t>
  </si>
  <si>
    <t>Г. Рославль, ул. Пушкина, д. 8а</t>
  </si>
  <si>
    <t>Г. Рославль, ул. Товарная, д. 11</t>
  </si>
  <si>
    <t>Г. Рославль, ул. Урицкого, д. 11б</t>
  </si>
  <si>
    <t>Г. Рославль, ул. Урицкого, д. 13а</t>
  </si>
  <si>
    <t>Г. Рославль, ул. Урицкого, д. 15а</t>
  </si>
  <si>
    <t>Г. Рославль, ул. Чехова, д. 22а</t>
  </si>
  <si>
    <t>Дер. Козловка, ул. Мира, д. 23</t>
  </si>
  <si>
    <t>Дер. Козловка, ул. Мира, д. 27</t>
  </si>
  <si>
    <t>Дер. Козловка, ул. Мира, д. 29</t>
  </si>
  <si>
    <t>Дер. Козловка, ул. Мира, д. 33</t>
  </si>
  <si>
    <t>Дер. Козловка, ул. Мира, д. 51</t>
  </si>
  <si>
    <t>Дер. Козловка, ул. Мира, д. 54</t>
  </si>
  <si>
    <t>Дер. Козловка, ул. Мира, д. 56</t>
  </si>
  <si>
    <t>С. Екимовичи, пер. Школьный, д. 1</t>
  </si>
  <si>
    <t>С. Екимовичи, ул. Ленинская, д. 31</t>
  </si>
  <si>
    <t>С. Остер, ул. Советская, д. 5</t>
  </si>
  <si>
    <t>С. Остер, ул. Советская, д. 6</t>
  </si>
  <si>
    <t>1933-1940</t>
  </si>
  <si>
    <t>бревенчатый</t>
  </si>
  <si>
    <t>1958-1959</t>
  </si>
  <si>
    <t>Г. Рославль, мкрн. 16, д. 10</t>
  </si>
  <si>
    <t>Г. Рославль, ул. Урицкого д. 16</t>
  </si>
  <si>
    <t>1979-1980</t>
  </si>
  <si>
    <t>Итого по Остерскому сельскому поселению Рославльского района Смоленской области</t>
  </si>
  <si>
    <t>Итого по Рославльскому городскому поселению Рославльского района Смоленской области</t>
  </si>
  <si>
    <t>Итого по Екимовичскому сельскому поселению Рославльского района Смоленской области</t>
  </si>
  <si>
    <t>Г. Рудня, пос. Молкомбината, д. 1</t>
  </si>
  <si>
    <t>Г. Рудня, пос. Молкомбината, д. 2</t>
  </si>
  <si>
    <t>Г. Рудня, пос. Молкомбината, д. 26</t>
  </si>
  <si>
    <t>Г. Рудня, пос. Молкомбината, д. 27</t>
  </si>
  <si>
    <t>Г. Рудня, пос. Молкомбината, д. 34</t>
  </si>
  <si>
    <t>Г. Рудня, пос. Молкомбината, д. 37</t>
  </si>
  <si>
    <t>Г. Рудня, пос. Молкомбината, д. 5</t>
  </si>
  <si>
    <t xml:space="preserve">Г. Рудня, ул. Заречная, д. 20 </t>
  </si>
  <si>
    <t>Г. Рудня, ул. Киреева, д. 109</t>
  </si>
  <si>
    <t>Г. Рудня, ул. Киреева, д. 119</t>
  </si>
  <si>
    <t>Г. Рудня, ул. Киреева, д. 68</t>
  </si>
  <si>
    <t>Г. Рудня, ул. Колхозная, д. 26а</t>
  </si>
  <si>
    <t>Г. Рудня, ул. Колхозная, д. 8</t>
  </si>
  <si>
    <t>Г. Рудня, ул. Красноярская, д. 42</t>
  </si>
  <si>
    <t>Г. Рудня, ул. Станционная, д. 22а</t>
  </si>
  <si>
    <t>Дер. Сташки, ул. Молодежная, д. 1</t>
  </si>
  <si>
    <t>Дер. Чистик, ул. Садовая, д. 8</t>
  </si>
  <si>
    <t>Итого по Руднянскому городскому поселению Руднянского района Смоленской области</t>
  </si>
  <si>
    <t>шлакоблочный</t>
  </si>
  <si>
    <t>бутовый</t>
  </si>
  <si>
    <t>Итого по Смолиговскому сельскому поселению Руднянского района Смоленской области</t>
  </si>
  <si>
    <t>Итого по Чистиковскому сельскому поселению Руднянского района Смоленской области</t>
  </si>
  <si>
    <t>1960</t>
  </si>
  <si>
    <t>2</t>
  </si>
  <si>
    <t>3</t>
  </si>
  <si>
    <t>Г. Сафоново, ул. 40 лет Октября, д. 5</t>
  </si>
  <si>
    <t>Г. Сафоново, ул. 40 лет Октября, д. 8</t>
  </si>
  <si>
    <t>Г. Сафоново, ул. Кирова, д. 2</t>
  </si>
  <si>
    <t>Г. Сафоново, ул. Ковалева, д. 17</t>
  </si>
  <si>
    <t>Г. Сафоново, ул. Ковалева, д. 1а</t>
  </si>
  <si>
    <t>Г. Сафоново, ул. Ковалева, д. 3</t>
  </si>
  <si>
    <t>Г. Сафоново, ул. Коммунистическая, д. 1</t>
  </si>
  <si>
    <t>Г. Сафоново, ул. Коммунистическая, д. 11</t>
  </si>
  <si>
    <t>Г. Сафоново, ул. Коммунистическая, д. 3</t>
  </si>
  <si>
    <t>Г. Сафоново, ул. Коммунистическая, д. 5</t>
  </si>
  <si>
    <t>Г. Сафоново, ул. Коммунистическая, д. 6</t>
  </si>
  <si>
    <t>Г. Сафоново, ул. Коммунистическая, д. 7</t>
  </si>
  <si>
    <t>Г. Сафоново, ул. Коммунистическая, д. 9</t>
  </si>
  <si>
    <t>Г. Сафоново, ул. Красногвардейская, д. 39</t>
  </si>
  <si>
    <t>Г. Сафоново, ул. Ленина, д. 10</t>
  </si>
  <si>
    <t>Г. Сафоново, ул. Ленина, д. 18</t>
  </si>
  <si>
    <t>Г. Сафоново, ул. Ленина, д. 9</t>
  </si>
  <si>
    <t>Г. Сафоново, ул. Ленинградская, д. 8</t>
  </si>
  <si>
    <t>Г. Сафоново, ул. Революционная, д. 1</t>
  </si>
  <si>
    <t>Г. Сафоново, ул. Революционная, д. 3</t>
  </si>
  <si>
    <t>Г. Сафоново, ул. Революционная, д. 5</t>
  </si>
  <si>
    <t>Г. Сафоново, ул. Репина, д. 18</t>
  </si>
  <si>
    <t>Г. Сафоново, ул. Свободы, д. 13</t>
  </si>
  <si>
    <t>Г. Сафоново, ул. Строителей, д. 2</t>
  </si>
  <si>
    <t>Дер. Вышегор, ул. Мира, д. 2</t>
  </si>
  <si>
    <t>Дер. Вышегор, ул. Мира, д. 3</t>
  </si>
  <si>
    <t>Дер. Клинка, ул. Школьная, д. 2</t>
  </si>
  <si>
    <t>Дер. Кононово, ул. Школьная, д. 21</t>
  </si>
  <si>
    <t>Дер. Николо-Погорелое, ул. Центральная, д. 2</t>
  </si>
  <si>
    <t>Дер. Николо-Погорелое, ул. Центральная, д. 5</t>
  </si>
  <si>
    <t>Пос. Вадино, ул. Молодежная, д. 5</t>
  </si>
  <si>
    <t>Пос. Вадино, ул. Центральная, д. 14</t>
  </si>
  <si>
    <t>Итого по Сафоновскому городскому поселению Сафоновского района Смоленской области</t>
  </si>
  <si>
    <t>Итого по Беленинскому сельскому поселению Сафоновского района Смоленской области</t>
  </si>
  <si>
    <t>1956</t>
  </si>
  <si>
    <t>Итого по Вышегорскому сельскому поселению Сафоновского района Смоленской области</t>
  </si>
  <si>
    <t>Итого по Вадинскому сельскому поселению Сафоновского района Смоленской области</t>
  </si>
  <si>
    <t>1959</t>
  </si>
  <si>
    <t>Итого по Зимницкому сельскому поселению Сафоновского района Смоленской области</t>
  </si>
  <si>
    <t>Итого по Николо-Погореловскому сельскому поселению Сафоновского района Смоленской области</t>
  </si>
  <si>
    <t>1954</t>
  </si>
  <si>
    <t>1957</t>
  </si>
  <si>
    <t>Итого по городу Смоленску</t>
  </si>
  <si>
    <t>Г. Смоленск, бульвар Гагарина, д. 6</t>
  </si>
  <si>
    <t>Г. Смоленск, Витебское шоссе, д. 1/37</t>
  </si>
  <si>
    <t>Г. Смоленск, Витебское шоссе, д. 28а</t>
  </si>
  <si>
    <t>Г. Смоленск, Витебское шоссе, д. 36</t>
  </si>
  <si>
    <t>Г. Смоленск, Витебское шоссе, д. 56</t>
  </si>
  <si>
    <t>Г. Смоленск, Витебское шоссе, д. 6</t>
  </si>
  <si>
    <t>Г. Смоленск, Витебское шоссе, д. 62</t>
  </si>
  <si>
    <t>Г. Смоленск, Витебское шоссе, д. 66</t>
  </si>
  <si>
    <t>Г. Смоленск, Витебское шоссе, д. 68</t>
  </si>
  <si>
    <t>Г. Смоленск, городок Коминтерна, д. 10</t>
  </si>
  <si>
    <t>Г. Смоленск, городок Коминтерна, д. 6а</t>
  </si>
  <si>
    <t>Г. Смоленск, городок Коминтерна, д. 8а</t>
  </si>
  <si>
    <t>Г. Смоленск, пер. 2-й Выставочный, д. 13а</t>
  </si>
  <si>
    <t>Г. Смоленск, пер. 2-й Киевский, д. 5а</t>
  </si>
  <si>
    <t>Г. Смоленск, пер. 2-й Краснофлотский, д. 26б</t>
  </si>
  <si>
    <t>Г. Смоленск, пер. 2-й Краснофлотский, д. 34а</t>
  </si>
  <si>
    <t>Г. Смоленск, пер. 2-й Краснофлотский, д. 34б</t>
  </si>
  <si>
    <t>Г. Смоленск, пер. 2-й Краснофлотский, д. 34в</t>
  </si>
  <si>
    <t>Г. Смоленск, пер. 2-й Рославльский, д. 5</t>
  </si>
  <si>
    <t>Г. Смоленск, пер. 2-й Серебрянки, д. 1</t>
  </si>
  <si>
    <t>Г. Смоленск, пер. 3-й Горького, д. 3</t>
  </si>
  <si>
    <t>Г. Смоленск, пер. 3-й Горького, д. 5</t>
  </si>
  <si>
    <t>Г. Смоленск, пер. 4-й Краснофлотский, д. 1</t>
  </si>
  <si>
    <t>Г. Смоленск, пер. 4-й Слобода-Садки, д. 13</t>
  </si>
  <si>
    <t>Г. Смоленск, пер. 4-й Слобода-Садки, д. 26</t>
  </si>
  <si>
    <t>Г. Смоленск, пер. 4-й Слобода-Садки, д. 33</t>
  </si>
  <si>
    <t>Г. Смоленск, пер. 4-й Слобода-Садки, д. 35</t>
  </si>
  <si>
    <t>Г. Смоленск, пер. 4-й Слобода-Садки, д. 39</t>
  </si>
  <si>
    <t>Г. Смоленск, пер. Бакунина, д. 2</t>
  </si>
  <si>
    <t>Г. Смоленск, пер. Больничный, д. 2</t>
  </si>
  <si>
    <t>Г. Смоленск, пер. Больничный, д. 7</t>
  </si>
  <si>
    <t>Г. Смоленск, пер. Витебский, д. 18</t>
  </si>
  <si>
    <t>Г. Смоленск, пер. Витебский, д. 3а</t>
  </si>
  <si>
    <t>Г. Смоленск, пер. Водяной, д. 3</t>
  </si>
  <si>
    <t>Г. Смоленск, пер. Запольный, д. 1</t>
  </si>
  <si>
    <t>Г. Смоленск, пер. Запольный, д. 3</t>
  </si>
  <si>
    <t>Г. Смоленск, пер. Запольный, д. 4</t>
  </si>
  <si>
    <t>Г. Смоленск, пер. Запольный, д. 5а</t>
  </si>
  <si>
    <t>Г. Смоленск, пер. Ново-Киевский, д. 2а</t>
  </si>
  <si>
    <t>Г. Смоленск, пер. Ново-Чернушенский, д. 2</t>
  </si>
  <si>
    <t>Г. Смоленск, пер. Смирнова, д. 3</t>
  </si>
  <si>
    <t>Г. Смоленск, пер. Смирнова, д. 3/4</t>
  </si>
  <si>
    <t>Г. Смоленск, пер. Станционный, д. 2</t>
  </si>
  <si>
    <t>Г. Смоленск, пер. Станционный, д. 4</t>
  </si>
  <si>
    <t>Г. Смоленск, пер. Старо-Чернушенский, д. 2</t>
  </si>
  <si>
    <t>Г. Смоленск, пер. Старо-Чернушенский, д. 2а</t>
  </si>
  <si>
    <t>Г. Смоленск, пер. Хлебозаводской, д. 10</t>
  </si>
  <si>
    <t>Г. Смоленск, пер. Хлебозаводской, д. 18</t>
  </si>
  <si>
    <t>Г. Смоленск, пер. Хлебозаводской, д. 4</t>
  </si>
  <si>
    <t>Г. Смоленск, пер. Хлебозаводской, д. 6</t>
  </si>
  <si>
    <t>Г. Смоленск, пер. Чуриловский, д. 1</t>
  </si>
  <si>
    <t>Г. Смоленск, пер. Чуриловский, д. 1а</t>
  </si>
  <si>
    <t>Г. Смоленск, пос. 430 км, д. 12</t>
  </si>
  <si>
    <t>Г. Смоленск, пос. 430 км, д. 14</t>
  </si>
  <si>
    <t>Г. Смоленск, пос. 430 км, д. 18</t>
  </si>
  <si>
    <t>Г. Смоленск, пос. 430 км, д. 19</t>
  </si>
  <si>
    <t>Г. Смоленск, пос. Гедеоновка, д. 12</t>
  </si>
  <si>
    <t>Г. Смоленск, пос. Гедеоновка, д. 13</t>
  </si>
  <si>
    <t>Г. Смоленск, пос. Красный Бор, в/ч 83283, д. 3</t>
  </si>
  <si>
    <t>Г. Смоленск, пос. Красный Бор, в/ч 83283, д. 4</t>
  </si>
  <si>
    <t>Г. Смоленск, пос. Красный Бор, в/ч 83283, д. 6</t>
  </si>
  <si>
    <t>Г. Смоленск, пос. Красный Бор, д. 5/18</t>
  </si>
  <si>
    <t>Г. Смоленск, пос. Красный Бор, д. 5/220</t>
  </si>
  <si>
    <t>Г. Смоленск, пос. Нижняя Дубровенка, д. 5</t>
  </si>
  <si>
    <t>Г. Смоленск, пос. Серебрянка, д. 50б</t>
  </si>
  <si>
    <t>Г. Смоленск, пос. Серебрянка, д. 50в</t>
  </si>
  <si>
    <t>Г. Смоленск, пос. Серебрянка, д. 52</t>
  </si>
  <si>
    <t>Г. Смоленск, пос. Серебрянка, д. 68а</t>
  </si>
  <si>
    <t>Г. Смоленск, пр. Дзержинского, д. 6</t>
  </si>
  <si>
    <t>Г. Смоленск, просп. Гагарина, д. 12/1</t>
  </si>
  <si>
    <t>Г. Смоленск, просп. Гагарина, д. 13/2</t>
  </si>
  <si>
    <t>Г. Смоленск, просп. Гагарина, д. 29/1</t>
  </si>
  <si>
    <t>Г. Смоленск, просп. Гагарина, д. 3</t>
  </si>
  <si>
    <t>Г. Смоленск, просп. Гагарина, д. 4</t>
  </si>
  <si>
    <t>Г. Смоленск, просп. Гагарина, д. 6</t>
  </si>
  <si>
    <t>Г. Смоленск, ул. 12 лет Октября, д. 15</t>
  </si>
  <si>
    <t>Г. Смоленск, ул. 12 лет Октября, д. 7а</t>
  </si>
  <si>
    <t>Г. Смоленск, ул. 2-я Загорная, д. 16</t>
  </si>
  <si>
    <t>Г. Смоленск, ул. 2-я Киевская, д. 10</t>
  </si>
  <si>
    <t>Г. Смоленск, ул. 2-я Киевская, д. 12</t>
  </si>
  <si>
    <t>Г. Смоленск, ул. 2-я Киевская, д. 13</t>
  </si>
  <si>
    <t>Г. Смоленск, ул. 2-я Киевская, д. 15</t>
  </si>
  <si>
    <t>Г. Смоленск, ул. 2-я Киевская, д. 18</t>
  </si>
  <si>
    <t>Г. Смоленск, ул. 2-я Киевская, д. 7</t>
  </si>
  <si>
    <t>Г. Смоленск, ул. 2-я Северная, д. 21/2</t>
  </si>
  <si>
    <t>Г. Смоленск, ул. 2-я Северная, д. 23</t>
  </si>
  <si>
    <t>Г. Смоленск, ул. 4-я Загорная, д. 8</t>
  </si>
  <si>
    <t>Г. Смоленск, ул. 4-я Загорная, д. 9</t>
  </si>
  <si>
    <t>Г. Смоленск, ул. 8 Марта, д. 10</t>
  </si>
  <si>
    <t>Г. Смоленск, ул. 8 Марта, д. 17</t>
  </si>
  <si>
    <t>Г. Смоленск, ул. 8 Марта, д. 4</t>
  </si>
  <si>
    <t>Г. Смоленск, ул. 8 Марта, д. 5</t>
  </si>
  <si>
    <t>Г. Смоленск, ул. 8 Марта, д. 9</t>
  </si>
  <si>
    <t>Г. Смоленск, ул. Автозаводская, д. 23</t>
  </si>
  <si>
    <t>Г. Смоленск, ул. Автозаводская, д. 32а</t>
  </si>
  <si>
    <t>Г. Смоленск, ул. Багратиона, д. 12/13</t>
  </si>
  <si>
    <t>Г. Смоленск, ул. Багратиона, д. 57б</t>
  </si>
  <si>
    <t>Г. Смоленск, ул. Бакунина, д. 2а</t>
  </si>
  <si>
    <t>Г. Смоленск, ул. Бакунина, д. 5</t>
  </si>
  <si>
    <t>Г. Смоленск, ул. Белинского, д. 10</t>
  </si>
  <si>
    <t>Г. Смоленск, ул. Белинского, д. 10а</t>
  </si>
  <si>
    <t>Г. Смоленск, ул. Белинского, д. 12</t>
  </si>
  <si>
    <t>Г. Смоленск, ул. Белинского, д. 2</t>
  </si>
  <si>
    <t>Г. Смоленск, ул. Белинского, д. 2а</t>
  </si>
  <si>
    <t>Г. Смоленск, ул. Белинского, д. 4</t>
  </si>
  <si>
    <t>Г. Смоленск, ул. Белинского, д. 4а</t>
  </si>
  <si>
    <t>Г. Смоленск, ул. Белинского, д. 6</t>
  </si>
  <si>
    <t>Г. Смоленск, ул. Белинского, д. 6а</t>
  </si>
  <si>
    <t>Г. Смоленск, ул. Белинского, д. 7</t>
  </si>
  <si>
    <t>Г. Смоленск, ул. Белинского, д. 8</t>
  </si>
  <si>
    <t>Г. Смоленск, ул. Белинского, д. 8а</t>
  </si>
  <si>
    <t>Г. Смоленск, ул. Белинского, д. 9</t>
  </si>
  <si>
    <t>Г. Смоленск, ул. Белинского, д. 9а</t>
  </si>
  <si>
    <t>Г. Смоленск, ул. Беляева, д. 6</t>
  </si>
  <si>
    <t>Г. Смоленск, ул. Большая Краснофлотская, д. 11</t>
  </si>
  <si>
    <t>Г. Смоленск, ул. Большая Краснофлотская, д. 3</t>
  </si>
  <si>
    <t>Г. Смоленск, ул. Большая Краснофлотская, д. 5</t>
  </si>
  <si>
    <t>Г. Смоленск, ул. Большая Краснофлотская, д. 7</t>
  </si>
  <si>
    <t>Г. Смоленск, ул. Большая Краснофлотская, д. 9</t>
  </si>
  <si>
    <t>Г. Смоленск, ул. Большая Советская, д. 13</t>
  </si>
  <si>
    <t>Г. Смоленск, ул. Большая Советская, д. 14</t>
  </si>
  <si>
    <t>Г. Смоленск, ул. Большая Советская, д. 16/17</t>
  </si>
  <si>
    <t>Г. Смоленск, ул. Большая Советская, д. 18/18</t>
  </si>
  <si>
    <t>Г. Смоленск, ул. Большая Советская, д. 24</t>
  </si>
  <si>
    <t>Г. Смоленск, ул. Большая Советская, д. 28/16</t>
  </si>
  <si>
    <t>Г. Смоленск, ул. Большая Советская, д. 29а</t>
  </si>
  <si>
    <t>Г. Смоленск, ул. Большая Советская, д. 33</t>
  </si>
  <si>
    <t>Г. Смоленск, ул. Большая Советская, д. 35</t>
  </si>
  <si>
    <t>Г. Смоленск, ул. Большая Советская, д. 37</t>
  </si>
  <si>
    <t>Г. Смоленск, ул. Большая Советская, д. 39/11</t>
  </si>
  <si>
    <t>Г. Смоленск, ул. Большая Советская, д. 43</t>
  </si>
  <si>
    <t>Г. Смоленск, ул. Большая Советская, д. 45/1</t>
  </si>
  <si>
    <t>Г. Смоленск, ул. Большая Советская, д. 7</t>
  </si>
  <si>
    <t>Г. Смоленск, ул. Большая Советская, д. 8</t>
  </si>
  <si>
    <t>Г. Смоленск, ул. Брестская, д. 1</t>
  </si>
  <si>
    <t>Г. Смоленск, ул. Брестская, д. 2</t>
  </si>
  <si>
    <t>Г. Смоленск, ул. Брестская, д. 3</t>
  </si>
  <si>
    <t>Г. Смоленск, ул. Брестская, д. 5</t>
  </si>
  <si>
    <t>Г. Смоленск, ул. Верхне-Рославльская, д. 15</t>
  </si>
  <si>
    <t>Г. Смоленск, ул. Верхне-Рославльская, д. 20</t>
  </si>
  <si>
    <t>Г. Смоленск, ул. Верхне-Рославльская, д. 22</t>
  </si>
  <si>
    <t>Г. Смоленск, ул. Войкова, д. 8а</t>
  </si>
  <si>
    <t>Г. Смоленск, ул. Воробьева, д. 15</t>
  </si>
  <si>
    <t>Г. Смоленск, ул. Воробьева, д. 16/12</t>
  </si>
  <si>
    <t>Г. Смоленск, ул. Воробьева, д. 18</t>
  </si>
  <si>
    <t>Г. Смоленск, ул. Воробьева, д. 20</t>
  </si>
  <si>
    <t>Г. Смоленск, ул. Воробьева, д. 22</t>
  </si>
  <si>
    <t>Г. Смоленск, ул. Воробьева, д. 24</t>
  </si>
  <si>
    <t>Г. Смоленск, ул. Воробьева, д. 26</t>
  </si>
  <si>
    <t>Г. Смоленск, ул. Воробьева, д. 26а</t>
  </si>
  <si>
    <t>Г. Смоленск, ул. Воробьева, д. 26б</t>
  </si>
  <si>
    <t>Г. Смоленск, ул. Воробьева, д. 28</t>
  </si>
  <si>
    <t>Г. Смоленск, ул. Воробьева, д. 30</t>
  </si>
  <si>
    <t>Г. Смоленск, ул. Воробьева, д. 30а</t>
  </si>
  <si>
    <t>Г. Смоленск, ул. Воробьева, д. 32</t>
  </si>
  <si>
    <t>Г. Смоленск, ул. Воробьева, д. 32а</t>
  </si>
  <si>
    <t>Г. Смоленск, ул. Воробьева, д. 34</t>
  </si>
  <si>
    <t>Г. Смоленск, ул. Воробьева, д. 36</t>
  </si>
  <si>
    <t>Г. Смоленск, ул. Воробьева, д. 8/8</t>
  </si>
  <si>
    <t>Г. Смоленск, ул. Высокая, д. 21</t>
  </si>
  <si>
    <t>Г. Смоленск, ул. Гастелло, д. 11</t>
  </si>
  <si>
    <t>Г. Смоленск, ул. Гастелло, д. 12</t>
  </si>
  <si>
    <t>Г. Смоленск, ул. Гастелло, д. 2</t>
  </si>
  <si>
    <t>Г. Смоленск, ул. Гастелло, д. 20</t>
  </si>
  <si>
    <t>Г. Смоленск, ул. Гастелло, д. 5/2</t>
  </si>
  <si>
    <t>Г. Смоленск, ул. Гастелло, д. 7/1</t>
  </si>
  <si>
    <t>Г. Смоленск, ул. Гастелло, д. 9/10</t>
  </si>
  <si>
    <t>Г. Смоленск, ул. Генерала Городнянского, д. 3</t>
  </si>
  <si>
    <t>Г. Смоленск, ул. Генерала Лукина, д. 10</t>
  </si>
  <si>
    <t>Г. Смоленск, ул. Генерала Лукина, д. 10а</t>
  </si>
  <si>
    <t>Г. Смоленск, ул. Генерала Лукина, д. 12</t>
  </si>
  <si>
    <t>Г. Смоленск, ул. Генерала Лукина, д. 12а</t>
  </si>
  <si>
    <t>Г. Смоленск, ул. Генерала Лукина, д. 38</t>
  </si>
  <si>
    <t>Г. Смоленск, ул. Генерала Лукина, д. 40</t>
  </si>
  <si>
    <t>Г. Смоленск, ул. Генерала Лукина, д. 6</t>
  </si>
  <si>
    <t>Г. Смоленск, ул. Генерала Лукина, д. 8</t>
  </si>
  <si>
    <t>Г. Смоленск, ул. Генерала Лукина, д. 8а</t>
  </si>
  <si>
    <t>Г. Смоленск, ул. Герцена, д. 13</t>
  </si>
  <si>
    <t>Г. Смоленск, ул. Герцена, д. 5</t>
  </si>
  <si>
    <t>Г. Смоленск, ул. Герцена, д. 9</t>
  </si>
  <si>
    <t>Г. Смоленск, ул. Глинки, д. 9</t>
  </si>
  <si>
    <t>Г. Смоленск, ул. Госпитальная, д. 31</t>
  </si>
  <si>
    <t>Г. Смоленск, ул. Губенко, д. 18</t>
  </si>
  <si>
    <t>Г. Смоленск, ул. Губенко, д. 20</t>
  </si>
  <si>
    <t>Г. Смоленск, ул. Губенко, д. 22</t>
  </si>
  <si>
    <t>Г. Смоленск, ул. Дзержинского, д. 15</t>
  </si>
  <si>
    <t>Г. Смоленск, ул. Дзержинского, д. 19а</t>
  </si>
  <si>
    <t>Г. Смоленск, ул. Дзержинского, д. 22</t>
  </si>
  <si>
    <t>Г. Смоленск, ул. Дзержинского, д. 2а</t>
  </si>
  <si>
    <t>Г. Смоленск, ул. Докучаева, д. 10</t>
  </si>
  <si>
    <t>Г. Смоленск, ул. Докучаева, д. 11</t>
  </si>
  <si>
    <t>Г. Смоленск, ул. Докучаева, д. 4</t>
  </si>
  <si>
    <t>Г. Смоленск, ул. Докучаева, д. 6</t>
  </si>
  <si>
    <t>Г. Смоленск, ул. Докучаева, д. 8</t>
  </si>
  <si>
    <t>Г. Смоленск, ул. Исаковского, д. 40</t>
  </si>
  <si>
    <t>Г. Смоленск, ул. Исаковского, д. 42</t>
  </si>
  <si>
    <t>Г. Смоленск, ул. Карбышева, д. 2</t>
  </si>
  <si>
    <t>Г. Смоленск, ул. Карбышева, д. 4</t>
  </si>
  <si>
    <t>Г. Смоленск, ул. Карбышева, д. 6</t>
  </si>
  <si>
    <t>Г. Смоленск, ул. Кирилла и Мефодия, д. 1</t>
  </si>
  <si>
    <t>Г. Смоленск, ул. Кирова, д. 1</t>
  </si>
  <si>
    <t>Г. Смоленск, ул. Кирова, д. 2/57</t>
  </si>
  <si>
    <t>Г. Смоленск, ул. Кирова, д. 26</t>
  </si>
  <si>
    <t>Г. Смоленск, ул. Кирова, д. 29</t>
  </si>
  <si>
    <t>Г. Смоленск, ул. Кирова, д. 2а</t>
  </si>
  <si>
    <t>Г. Смоленск, ул. Кирова, д. 3</t>
  </si>
  <si>
    <t>Г. Смоленск, ул. Кирова, д. 30</t>
  </si>
  <si>
    <t>Г. Смоленск, ул. Кирова, д. 32</t>
  </si>
  <si>
    <t>Г. Смоленск, ул. Кирова, д. 4</t>
  </si>
  <si>
    <t>Г. Смоленск, ул. Кирова, д. 5</t>
  </si>
  <si>
    <t>Г. Смоленск, ул. Кирова, д. 6</t>
  </si>
  <si>
    <t>Г. Смоленск, ул. Кирова, д. 8</t>
  </si>
  <si>
    <t>Г. Смоленск, ул. Козлова, д. 5</t>
  </si>
  <si>
    <t>Г. Смоленск, ул. Коммунистическая, д. 10</t>
  </si>
  <si>
    <t>Г. Смоленск, ул. Коммунистическая, д. 12</t>
  </si>
  <si>
    <t>Г. Смоленск, ул. Коммунистическая, д. 14</t>
  </si>
  <si>
    <t>Г. Смоленск, ул. Коммунистическая, д. 22</t>
  </si>
  <si>
    <t>Г. Смоленск, ул. Коненкова, д. 8</t>
  </si>
  <si>
    <t>Г. Смоленск, ул. Котовского, д. 1</t>
  </si>
  <si>
    <t>Г. Смоленск, ул. Котовского, д. 11</t>
  </si>
  <si>
    <t>Г. Смоленск, ул. Котовского, д. 11а</t>
  </si>
  <si>
    <t>Г. Смоленск, ул. Котовского, д. 13</t>
  </si>
  <si>
    <t>Г. Смоленск, ул. Котовского, д. 3</t>
  </si>
  <si>
    <t>Г. Смоленск, ул. Котовского, д. 3а</t>
  </si>
  <si>
    <t>Г. Смоленск, ул. Котовского, д. 5</t>
  </si>
  <si>
    <t>Г. Смоленск, ул. Котовского, д. 7</t>
  </si>
  <si>
    <t>Г. Смоленск, ул. Котовского, д. 9</t>
  </si>
  <si>
    <t>Г. Смоленск, ул. Котовского, д. 9а</t>
  </si>
  <si>
    <t>Г. Смоленск, ул. Крупской, д. 28а</t>
  </si>
  <si>
    <t>Г. Смоленск, ул. Крупской, д. 28б</t>
  </si>
  <si>
    <t>Г. Смоленск, ул. Крупской, д. 28в</t>
  </si>
  <si>
    <t>Г. Смоленск, ул. Крупской, д. 39б</t>
  </si>
  <si>
    <t>Г. Смоленск, ул. Крупской, д. 43/2</t>
  </si>
  <si>
    <t>Г. Смоленск, ул. Крупской, д. 56</t>
  </si>
  <si>
    <t>Г. Смоленск, ул. Крупской, д. 58</t>
  </si>
  <si>
    <t>Г. Смоленск, ул. Крупской, д. 63/2</t>
  </si>
  <si>
    <t>Г. Смоленск, ул. Крупской, д. 65</t>
  </si>
  <si>
    <t>Г. Смоленск, ул. Кутузова, д. 10а</t>
  </si>
  <si>
    <t>Г. Смоленск, ул. Кутузова, д. 6</t>
  </si>
  <si>
    <t>Г. Смоленск, ул. Лавочкина, д. 50</t>
  </si>
  <si>
    <t>Г. Смоленск, ул. Лавочкина, д. 50а</t>
  </si>
  <si>
    <t>Г. Смоленск, ул. Лавочкина, д. 53</t>
  </si>
  <si>
    <t>Г. Смоленск, ул. Лавочкина, д. 54</t>
  </si>
  <si>
    <t>Г. Смоленск, ул. Лавочкина, д. 55</t>
  </si>
  <si>
    <t>Г. Смоленск, ул. Лавочкина, д. 56</t>
  </si>
  <si>
    <t>Г. Смоленск, ул. Лавочкина, д. 57</t>
  </si>
  <si>
    <t>Г. Смоленск, ул. Лавочкина, д. 58</t>
  </si>
  <si>
    <t>Г. Смоленск, ул. Лавочкина, д. 61/2</t>
  </si>
  <si>
    <t>Г. Смоленск, ул. Лавочкина, д. 66а</t>
  </si>
  <si>
    <t>Г. Смоленск, ул. Лавочкина, д. 70</t>
  </si>
  <si>
    <t>Г. Смоленск, ул. Ленина, д. 11</t>
  </si>
  <si>
    <t>Г. Смоленск, ул. Ленина, д. 12а</t>
  </si>
  <si>
    <t>Г. Смоленск, ул. Ленина, д. 15</t>
  </si>
  <si>
    <t>Г. Смоленск, ул. Ленина, д. 24</t>
  </si>
  <si>
    <t>Г. Смоленск, ул. Ленина, д. 26</t>
  </si>
  <si>
    <t>Г. Смоленск, ул. Ленина, д. 29/24</t>
  </si>
  <si>
    <t>Г. Смоленск, ул. Ленина, д. 30</t>
  </si>
  <si>
    <t>Г. Смоленск, ул. Ленина, д. 32</t>
  </si>
  <si>
    <t>Г. Смоленск, ул. Ленина, д. 33</t>
  </si>
  <si>
    <t>Г. Смоленск, ул. Ленина, д. 36</t>
  </si>
  <si>
    <t>Г. Смоленск, ул. Ленина, д. 38</t>
  </si>
  <si>
    <t>Г. Смоленск, ул. Ленина, д. 6/1</t>
  </si>
  <si>
    <t>Г. Смоленск, ул. Ленина, д. 9</t>
  </si>
  <si>
    <t>Г. Смоленск, ул. Ломоносова, д. 3</t>
  </si>
  <si>
    <t>Г. Смоленск, ул. Мало-Краснофлотская, д. 29</t>
  </si>
  <si>
    <t>Г. Смоленск, ул. Мало-Краснофлотская, д. 31</t>
  </si>
  <si>
    <t>Г. Смоленск, ул. Мало-Краснофлотская, д. 33</t>
  </si>
  <si>
    <t>Г. Смоленск, ул. Мало-Краснофлотская, д. 35</t>
  </si>
  <si>
    <t>Г. Смоленск, ул. Мало-Краснофлотская, д. 69а</t>
  </si>
  <si>
    <t>Г. Смоленск, ул. Марии Октябрьской, д. 10г</t>
  </si>
  <si>
    <t>Г. Смоленск, ул. Марии Октябрьской, д. 4</t>
  </si>
  <si>
    <t>Г. Смоленск, ул. Марии Октябрьской, д. 4а</t>
  </si>
  <si>
    <t>Г. Смоленск, ул. Марии Октябрьской, д. 4б</t>
  </si>
  <si>
    <t>Г. Смоленск, ул. Марии Октябрьской, д. 6</t>
  </si>
  <si>
    <t>Г. Смоленск, ул. Марии Октябрьской, д. 6а</t>
  </si>
  <si>
    <t>Г. Смоленск, ул. Марии Октябрьской, д. 6б</t>
  </si>
  <si>
    <t>Г. Смоленск, ул. Марии Октябрьской, д. 6в</t>
  </si>
  <si>
    <t>Г. Смоленск, ул. Маршала Жукова, д. 12</t>
  </si>
  <si>
    <t>Г. Смоленск, ул. Маршала Жукова, д. 18</t>
  </si>
  <si>
    <t>Г. Смоленск, ул. Маршала Жукова, д. 20</t>
  </si>
  <si>
    <t>Г. Смоленск, ул. Маршала Жукова, д. 26а</t>
  </si>
  <si>
    <t>Г. Смоленск, ул. Матросова, д. 20</t>
  </si>
  <si>
    <t>Г. Смоленск, ул. Маяковского, д. 5</t>
  </si>
  <si>
    <t>Г. Смоленск, ул. Минская, д. 15</t>
  </si>
  <si>
    <t>Г. Смоленск, ул. Минская, д. 5</t>
  </si>
  <si>
    <t>Г. Смоленск, ул. Минская, д. 7</t>
  </si>
  <si>
    <t>Г. Смоленск, ул. Молодёжная, д. 16</t>
  </si>
  <si>
    <t>Г. Смоленск, ул. Московский Большак, д. 22</t>
  </si>
  <si>
    <t>Г. Смоленск, ул. Московский Большак, д. 45</t>
  </si>
  <si>
    <t>Г. Смоленск, ул. Московский Большак, д. 47</t>
  </si>
  <si>
    <t>Г. Смоленск, ул. Московский Большак, д. 51а</t>
  </si>
  <si>
    <t>Г. Смоленск, ул. Московский Большак, д. 55а</t>
  </si>
  <si>
    <t>Г. Смоленск, ул. Московское шоссе, д. 140</t>
  </si>
  <si>
    <t>Г. Смоленск, ул. Нарвская, д. 3</t>
  </si>
  <si>
    <t>Г. Смоленск, ул. Нахимова, д. 11</t>
  </si>
  <si>
    <t>Г. Смоленск, ул. Нахимсона, д. 16</t>
  </si>
  <si>
    <t>Г. Смоленск, ул. Нахимсона, д. 8</t>
  </si>
  <si>
    <t>Г. Смоленск, ул. Николаева, д. 15</t>
  </si>
  <si>
    <t>Г. Смоленск, ул. Николаева, д. 17</t>
  </si>
  <si>
    <t>Г. Смоленск, ул. Николаева, д. 22а</t>
  </si>
  <si>
    <t>Г. Смоленск, ул. Николаева, д. 3</t>
  </si>
  <si>
    <t>Г. Смоленск, ул. Николаева, д. 4</t>
  </si>
  <si>
    <t>Г. Смоленск, ул. Николаева, д. 5</t>
  </si>
  <si>
    <t>Г. Смоленск, ул. Николаева, д. 51</t>
  </si>
  <si>
    <t>Г. Смоленск, ул. Николаева, д. 52</t>
  </si>
  <si>
    <t>Г. Смоленск, ул. Николаева, д. 61/38</t>
  </si>
  <si>
    <t>Г. Смоленск, ул. Николаева, д. 7</t>
  </si>
  <si>
    <t>Г. Смоленск, ул. Николаева, д. 9</t>
  </si>
  <si>
    <t>Г. Смоленск, ул. Ново-Ленинградская, д. 18</t>
  </si>
  <si>
    <t>Г. Смоленск, ул. Ново-Ленинградская, д. 19</t>
  </si>
  <si>
    <t>Г. Смоленск, ул. Ново-Московская, д. 38а</t>
  </si>
  <si>
    <t>Г. Смоленск, ул. Ново-Рославльская, д. 7</t>
  </si>
  <si>
    <t>Г. Смоленск, ул. Озерная, д. 1</t>
  </si>
  <si>
    <t>Г. Смоленск, ул. Октябрьской революции, д. 18</t>
  </si>
  <si>
    <t>Г. Смоленск, ул. Октябрьской революции, д. 7</t>
  </si>
  <si>
    <t>Г. Смоленск, ул. Октября, д. 48</t>
  </si>
  <si>
    <t>Г. Смоленск, ул. Папанина, д. 12а</t>
  </si>
  <si>
    <t>Г. Смоленск, ул. Папанина, д. 1а</t>
  </si>
  <si>
    <t>Г. Смоленск, ул. Парковая, д. 22</t>
  </si>
  <si>
    <t>Г. Смоленск, ул. Парковая, д. 24</t>
  </si>
  <si>
    <t>Г. Смоленск, ул. Попова, д. 4</t>
  </si>
  <si>
    <t>Г. Смоленск, ул. Пржевальского, д. 10</t>
  </si>
  <si>
    <t>Г. Смоленск, ул. Пржевальского, д. 12</t>
  </si>
  <si>
    <t>Г. Смоленск, ул. Пржевальского, д. 2</t>
  </si>
  <si>
    <t>Г. Смоленск, ул. Пржевальского, д. 6/25</t>
  </si>
  <si>
    <t>Г. Смоленск, ул. Пржевальского, д. 8</t>
  </si>
  <si>
    <t>Г. Смоленск, ул. Пригородная, д. 1а</t>
  </si>
  <si>
    <t>Г. Смоленск, ул. Пролетарская, д. 13а</t>
  </si>
  <si>
    <t>Г. Смоленск, ул. Пролетарская, д. 35</t>
  </si>
  <si>
    <t>Г. Смоленск, ул. Пролетарская, д. 37</t>
  </si>
  <si>
    <t>Г. Смоленск, ул. Рабочая, д. 5</t>
  </si>
  <si>
    <t>Г. Смоленск, ул. Радищева, д. 1</t>
  </si>
  <si>
    <t>Г. Смоленск, ул. Радищева, д. 11</t>
  </si>
  <si>
    <t>Г. Смоленск, ул. Радищева, д. 11а</t>
  </si>
  <si>
    <t>Г. Смоленск, ул. Радищева, д. 3</t>
  </si>
  <si>
    <t>Г. Смоленск, ул. Радищева, д. 3а</t>
  </si>
  <si>
    <t>Г. Смоленск, ул. Радищева, д. 5</t>
  </si>
  <si>
    <t>Г. Смоленск, ул. Радищева, д. 5а</t>
  </si>
  <si>
    <t>Г. Смоленск, ул. Радищева, д. 9</t>
  </si>
  <si>
    <t>Г. Смоленск, ул. Раевского, д. 1</t>
  </si>
  <si>
    <t>Г. Смоленск, ул. Раевского, д. 3</t>
  </si>
  <si>
    <t>Г. Смоленск, ул. Реввоенсовета, д. 11а</t>
  </si>
  <si>
    <t>Г. Смоленск, ул. Реввоенсовета, д. 16</t>
  </si>
  <si>
    <t>Г. Смоленск, ул. Реввоенсовета, д. 18</t>
  </si>
  <si>
    <t>Г. Смоленск, ул. Реввоенсовета, д. 20</t>
  </si>
  <si>
    <t>Г. Смоленск, ул. Реввоенсовета, д. 22</t>
  </si>
  <si>
    <t>Г. Смоленск, ул. Свердлова, д. 1</t>
  </si>
  <si>
    <t>Г. Смоленск, ул. Седова, д. 26а</t>
  </si>
  <si>
    <t>Г. Смоленск, ул. Седова, д. 31а</t>
  </si>
  <si>
    <t>Г. Смоленск, ул. Седова, д. 54</t>
  </si>
  <si>
    <t>Г. Смоленск, ул. Седова, д. 54а</t>
  </si>
  <si>
    <t>Г. Смоленск, ул. Седова, д. 56</t>
  </si>
  <si>
    <t>Г. Смоленск, ул. Седова, д. 56а</t>
  </si>
  <si>
    <t>Г. Смоленск, ул. Седова, д. 60</t>
  </si>
  <si>
    <t>Г. Смоленск, ул. Смоленская, д. 16</t>
  </si>
  <si>
    <t>Г. Смоленск, ул. Соболева, д. 107</t>
  </si>
  <si>
    <t>Г. Смоленск, ул. Соболева, д. 108</t>
  </si>
  <si>
    <t>Г. Смоленск, ул. Соболева, д. 110</t>
  </si>
  <si>
    <t>Г. Смоленск, ул. Соболева, д. 111</t>
  </si>
  <si>
    <t>Г. Смоленск, ул. Соболева, д. 111а</t>
  </si>
  <si>
    <t>Г. Смоленск, ул. Соболева, д. 111б</t>
  </si>
  <si>
    <t>Г. Смоленск, ул. Соболева, д. 111в</t>
  </si>
  <si>
    <t>Г. Смоленск, ул. Соболева, д. 22</t>
  </si>
  <si>
    <t>Г. Смоленск, ул. Соболева, д. 84</t>
  </si>
  <si>
    <t>Г. Смоленск, ул. Соболева, д. 86</t>
  </si>
  <si>
    <t>Г. Смоленск, ул. Соболева, д. 94</t>
  </si>
  <si>
    <t>Г. Смоленск, ул. Социалистическая, д. 2а</t>
  </si>
  <si>
    <t>Г. Смоленск, ул. Социалистическая, д. 9</t>
  </si>
  <si>
    <t>Г. Смоленск, ул. Станционная, д. 16</t>
  </si>
  <si>
    <t>Г. Смоленск, ул. Станционная, д. 4</t>
  </si>
  <si>
    <t>Г. Смоленск, ул. Станционная, д. 6</t>
  </si>
  <si>
    <t>Г. Смоленск, ул. Станционная, д. 8а</t>
  </si>
  <si>
    <t>Г. Смоленск, ул. Студенческая, д. 3</t>
  </si>
  <si>
    <t>Г. Смоленск, ул. Твардовского, д. 10</t>
  </si>
  <si>
    <t>Г. Смоленск, ул. Твардовского, д. 10а</t>
  </si>
  <si>
    <t>Г. Смоленск, ул. Твардовского, д. 3</t>
  </si>
  <si>
    <t>Г. Смоленск, ул. Твардовского, д. 5/11</t>
  </si>
  <si>
    <t>Г. Смоленск, ул. Твардовского, д. 9</t>
  </si>
  <si>
    <t>Г. Смоленск, ул. Тенишевой, д. 21</t>
  </si>
  <si>
    <t>Г. Смоленск, ул. Тенишевой, д. 4</t>
  </si>
  <si>
    <t>Г. Смоленск, ул. Тухачевского, д. 1</t>
  </si>
  <si>
    <t>Г. Смоленск, ул. Тухачевского, д. 10</t>
  </si>
  <si>
    <t>Г. Смоленск, ул. Тухачевского, д. 3</t>
  </si>
  <si>
    <t>Г. Смоленск, ул. Тухачевского, д. 4</t>
  </si>
  <si>
    <t>Г. Смоленск, ул. Тухачевского, д. 5</t>
  </si>
  <si>
    <t>Г. Смоленск, ул. Тухачевского, д. 8</t>
  </si>
  <si>
    <t>Г. Смоленск, ул. Тухачевского, д. 9</t>
  </si>
  <si>
    <t>Г. Смоленск, ул. Урицкого, д. 15</t>
  </si>
  <si>
    <t>Г. Смоленск, ул. Урицкого, д. 17</t>
  </si>
  <si>
    <t>Г. Смоленск, ул. Урицкого, д. 3</t>
  </si>
  <si>
    <t>Г. Смоленск, ул. Урицкого, д. 4</t>
  </si>
  <si>
    <t>Г. Смоленск, ул. Урицкого, д. 6</t>
  </si>
  <si>
    <t>Г. Смоленск, ул. Урицкого, д. 8</t>
  </si>
  <si>
    <t>Г. Смоленск, ул. Фаянсовая, д. 13</t>
  </si>
  <si>
    <t>Г. Смоленск, ул. Фаянсовая, д. 15</t>
  </si>
  <si>
    <t>Г. Смоленск, ул. Фрунзе, д. 16</t>
  </si>
  <si>
    <t>Г. Смоленск, ул. Фрунзе, д. 18</t>
  </si>
  <si>
    <t>Г. Смоленск, ул. Фрунзе, д. 2</t>
  </si>
  <si>
    <t>Г. Смоленск, ул. Фрунзе, д. 27</t>
  </si>
  <si>
    <t>Г. Смоленск, ул. Фрунзе, д. 29</t>
  </si>
  <si>
    <t>Г. Смоленск, ул. Фрунзе, д. 31</t>
  </si>
  <si>
    <t>Г. Смоленск, ул. Фрунзе, д. 34</t>
  </si>
  <si>
    <t>Г. Смоленск, ул. Фрунзе, д. 34а</t>
  </si>
  <si>
    <t>Г. Смоленск, ул. Фрунзе, д. 36а</t>
  </si>
  <si>
    <t>Г. Смоленск, ул. Фрунзе, д. 38</t>
  </si>
  <si>
    <t>Г. Смоленск, ул. Фрунзе, д. 47</t>
  </si>
  <si>
    <t>Г. Смоленск, ул. Фрунзе, д. 51</t>
  </si>
  <si>
    <t>Г. Смоленск, ул. Фрунзе, д. 6</t>
  </si>
  <si>
    <t>Г. Смоленск, ул. Фурманова, д. 16</t>
  </si>
  <si>
    <t>Г. Смоленск, ул. Фурманова, д. 43</t>
  </si>
  <si>
    <t xml:space="preserve">Г. Смоленск, ул. Центральная, д. 13 </t>
  </si>
  <si>
    <t>Г. Смоленск, ул. Центральная, д. 13б</t>
  </si>
  <si>
    <t>Г. Смоленск, ул. Центральная, д. 18/2</t>
  </si>
  <si>
    <t>Г. Смоленск, ул. Центральная, д. 2</t>
  </si>
  <si>
    <t>Г. Смоленск, ул. Центральная, д. 4</t>
  </si>
  <si>
    <t>Г. Смоленск, ул. Чаплина, д. 4</t>
  </si>
  <si>
    <t>Г. Смоленск, ул. Чернышевского, д. 10</t>
  </si>
  <si>
    <t xml:space="preserve">Г. Смоленск, ул. Чернышевского, д. 12 </t>
  </si>
  <si>
    <t>Г. Смоленск, ул. Чернышевского, д. 12а</t>
  </si>
  <si>
    <t>Г. Смоленск, ул. Чернышевского, д. 14</t>
  </si>
  <si>
    <t>Г. Смоленск, ул. Чернышевского, д. 16</t>
  </si>
  <si>
    <t>Г. Смоленск, ул. Чернышевского, д. 6</t>
  </si>
  <si>
    <t>Г. Смоленск, ул. Чернышевского, д. 6а</t>
  </si>
  <si>
    <t>Г. Смоленск, ул. Чернышевского, д. 8</t>
  </si>
  <si>
    <t>Г. Смоленск, ул. Чернышевского, д. 8а</t>
  </si>
  <si>
    <t>Г. Смоленск, ул. Черняховского, д. 10</t>
  </si>
  <si>
    <t>Г. Смоленск, ул. Черняховского, д. 11а</t>
  </si>
  <si>
    <t>Г. Смоленск, ул. Черняховского, д. 11б</t>
  </si>
  <si>
    <t>Г. Смоленск, ул. Черняховского, д. 13а</t>
  </si>
  <si>
    <t>Г. Смоленск, ул. Черняховского, д. 16</t>
  </si>
  <si>
    <t>Г. Смоленск, ул. Черняховского, д. 16а</t>
  </si>
  <si>
    <t>Г. Смоленск, ул. Черняховского, д. 18</t>
  </si>
  <si>
    <t>Г. Смоленск, ул. Черняховского, д. 18а</t>
  </si>
  <si>
    <t>Г. Смоленск, ул. Черняховского, д. 18в</t>
  </si>
  <si>
    <t>Г. Смоленск, ул. Черняховского, д. 20</t>
  </si>
  <si>
    <t>Г. Смоленск, ул. Черняховского, д. 20а</t>
  </si>
  <si>
    <t>Г. Смоленск, ул. Черняховского, д. 22</t>
  </si>
  <si>
    <t>Г. Смоленск, ул. Черняховского, д. 22а</t>
  </si>
  <si>
    <t>Г. Смоленск, ул. Черняховского, д. 22б</t>
  </si>
  <si>
    <t>Г. Смоленск, ул. Черняховского, д. 22в</t>
  </si>
  <si>
    <t>Г. Смоленск, ул. Черняховского, д. 23</t>
  </si>
  <si>
    <t>Г. Смоленск, ул. Черняховского, д. 24</t>
  </si>
  <si>
    <t>Г. Смоленск, ул. Черняховского, д. 24а</t>
  </si>
  <si>
    <t>Г. Смоленск, ул. Черняховского, д. 24б</t>
  </si>
  <si>
    <t>Г. Смоленск, ул. Черняховского, д. 24в</t>
  </si>
  <si>
    <t>Г. Смоленск, ул. Черняховского, д. 26</t>
  </si>
  <si>
    <t>Г. Смоленск, ул. Черняховского, д. 26а</t>
  </si>
  <si>
    <t>Г. Смоленск, ул. Черняховского, д. 26б</t>
  </si>
  <si>
    <t>Г. Смоленск, ул. Черняховского, д. 8а</t>
  </si>
  <si>
    <t>Г. Смоленск, ул. Черняховского, д. 8б</t>
  </si>
  <si>
    <t>Г. Смоленск, ул. Чехова, д. 1</t>
  </si>
  <si>
    <t>Г. Смоленск, ул. Чехова, д. 2</t>
  </si>
  <si>
    <t>Г. Смоленск, ул. Чехова, д. 2а</t>
  </si>
  <si>
    <t>Г. Смоленск, ул. Чехова, д. 5</t>
  </si>
  <si>
    <t>Г. Смоленск, ул. Чкалова, д. 1</t>
  </si>
  <si>
    <t>Г. Смоленск, ул. Чкалова, д. 11а</t>
  </si>
  <si>
    <t>Г. Смоленск, ул. Чкалова, д. 17</t>
  </si>
  <si>
    <t>Г. Смоленск, ул. Чкалова, д. 3а</t>
  </si>
  <si>
    <t>Г. Смоленск, ул. Шевченко, д. 78</t>
  </si>
  <si>
    <t>Г. Смоленск, ул. Шевченко, д. 80</t>
  </si>
  <si>
    <t>Г. Смоленск, ул. Шевченко, д. 82</t>
  </si>
  <si>
    <t>Г. Смоленск, ул. Шевченко, д. 84/2</t>
  </si>
  <si>
    <t>Г. Смоленск, ул. Шоссейная, д. 1</t>
  </si>
  <si>
    <t>Г. Смоленск, ул. Шоссейная, д. 3</t>
  </si>
  <si>
    <t>Г. Смоленск, ул. Шоссейная, д. 4</t>
  </si>
  <si>
    <t>Г. Смоленск, ул. Шоссейная, д. 5</t>
  </si>
  <si>
    <t>Г. Смоленск, ул. Щорса, д. 14а</t>
  </si>
  <si>
    <t>Г. Смоленск, ул. Энгельса, д. 10</t>
  </si>
  <si>
    <t>Г. Смоленск, ул. Энгельса, д. 16</t>
  </si>
  <si>
    <t>Г. Смоленск, ул. Энгельса, д. 3</t>
  </si>
  <si>
    <t>Г. Смоленск, ул. Энгельса, д. 6</t>
  </si>
  <si>
    <t>Дер. Жуково, ул. Мира, д. 50</t>
  </si>
  <si>
    <t>Дер. Жуково, ул. Мира, д. 52</t>
  </si>
  <si>
    <t>Дер. Жуково, ул. Мира, д. 53</t>
  </si>
  <si>
    <t>Дер. Жуково, ул. Мира, д. 56</t>
  </si>
  <si>
    <t>Дер. Зыколино, д. 27</t>
  </si>
  <si>
    <t>Дер. Кощино, ул. Мира, д. 1</t>
  </si>
  <si>
    <t>Дер. Кощино, ул. Мира, д. 3</t>
  </si>
  <si>
    <t>Дер. Моготово, ул. Центральная, д. 1</t>
  </si>
  <si>
    <t>Дер. Моготово, ул. Центральная, д. 3</t>
  </si>
  <si>
    <t>Дер. Моготово, ул. Центральная, д. 5</t>
  </si>
  <si>
    <t>Дер. Мощинки, ул. Садовая, д. 5</t>
  </si>
  <si>
    <t>Дер. Мощинки, ул. Садовая, д. 7</t>
  </si>
  <si>
    <t>Дер. Новые Батеки, ул. Северная, д. 19</t>
  </si>
  <si>
    <t>Дер. Санаторий Борок, д. 2</t>
  </si>
  <si>
    <t>Дер. Санаторий Борок, д. 3</t>
  </si>
  <si>
    <t>Дер. Фленово, ул. Музейная, д. 1</t>
  </si>
  <si>
    <t>Дер. Шоссейный дом Вонлярово, д. 5</t>
  </si>
  <si>
    <t>С. Катынь, ул. Витебское шоссе, д. 1</t>
  </si>
  <si>
    <t>С. Талашкино, ул. Ленина, д. 19</t>
  </si>
  <si>
    <t>С. Талашкино, ул. Ленина, д. 19а</t>
  </si>
  <si>
    <t>С. Талашкино, ул. Ленина, д. 21</t>
  </si>
  <si>
    <t>С. Талашкино, ул. Ленина, д. 23</t>
  </si>
  <si>
    <t>С. Талашкино, ул. Парковая, д. 6</t>
  </si>
  <si>
    <t>С. Талашкино, ул. Садовая, д. 1</t>
  </si>
  <si>
    <t>С. Талашкино, ул. Садовая, д. 10</t>
  </si>
  <si>
    <t>С. Талашкино, ул. Садовая, д. 3</t>
  </si>
  <si>
    <t>Итого по Катынскому сельскому поселению Смоленского района Смоленской области</t>
  </si>
  <si>
    <t>Итого по Кощинскому сельскому поселению Смоленского района Смоленской области</t>
  </si>
  <si>
    <t>Итого по Стабенскому сельскому поселению Смоленского района Смоленской области</t>
  </si>
  <si>
    <t>Итого по Талашкинскому сельскому поселению Смоленского района Смоленской области</t>
  </si>
  <si>
    <t>Итого по Гнездовскому сельскому поселению Смоленского района Смоленской области</t>
  </si>
  <si>
    <t>Г. Сычевка, ул. Карла Маркса, д. 10</t>
  </si>
  <si>
    <t>Г. Сычевка, ул. Карла Маркса, д. 12</t>
  </si>
  <si>
    <t>Г. Сычевка, ул. Комсомольская, д. 36</t>
  </si>
  <si>
    <t>Г. Сычевка, ул. Станционное Шоссе, д. 9</t>
  </si>
  <si>
    <t xml:space="preserve">Дер. Мальцево, ул. Набережная Вазузы, д. 2 </t>
  </si>
  <si>
    <t>Дер. Мальцево, ул. Парковая, д. 2</t>
  </si>
  <si>
    <t>Дер. Мальцево, ул. Парковая, д. 4</t>
  </si>
  <si>
    <t>Дер. Юшино, ул. Дачная, д. 2</t>
  </si>
  <si>
    <t>Дер. Юшино, ул. Речная, д. 2</t>
  </si>
  <si>
    <t>Итого по Сычевскому городскому поселению Сычевского района Смоленской области</t>
  </si>
  <si>
    <t>Итого по Мальцевскому сельскому поселению Сычевского района Смоленской области</t>
  </si>
  <si>
    <t>Итого по Темкинскому сельскому поселению Темкинского района Смоленской области</t>
  </si>
  <si>
    <t>С. Темкино, ул. Механизаторов, д. 1</t>
  </si>
  <si>
    <t>бревенчатый, облицованный кирпичом</t>
  </si>
  <si>
    <t>Итого по Знаменскому сельскому поселению Угранского района Смоленской области</t>
  </si>
  <si>
    <t>Дер. Михали, ул. Центральная, д. 1</t>
  </si>
  <si>
    <t>С. Знаменка, ул. Филиппова, д. 1</t>
  </si>
  <si>
    <t>С. Угра, ул. Десантная, д. 1</t>
  </si>
  <si>
    <t>Ст. Волоста-Пятница, ул. Железнодорожная, д. 7</t>
  </si>
  <si>
    <t>Итого по Хиславичскому городскому поселению Хиславичского района Смоленской области</t>
  </si>
  <si>
    <t>Пос. Хиславичи, пер. Кооперативный, д. 1</t>
  </si>
  <si>
    <t>Пос. Хиславичи, ул. Советская, д. 104</t>
  </si>
  <si>
    <t>Пос. Хиславичи, ул. Советская, д. 45</t>
  </si>
  <si>
    <t>щитовой</t>
  </si>
  <si>
    <t>Пос. Холм-Жирковский, ул. Ленина, д. 4</t>
  </si>
  <si>
    <t>Пос. Холм-Жирковский, ул. Ленина, д. 6</t>
  </si>
  <si>
    <t>Итого по Холм-Жирковскому городскому поселению Холм-Жирковского района Смоленской области</t>
  </si>
  <si>
    <t>Дер. Озерная, ул. Новая, д. 1</t>
  </si>
  <si>
    <t>Пос. Шумячи, ул. Сельхозтехника, д. 8</t>
  </si>
  <si>
    <t>С. Первомайский, ул. Советская, д. 6</t>
  </si>
  <si>
    <t>С. Первомайский, ул. Советская, д. 8</t>
  </si>
  <si>
    <t>Итого по Шумячскому городскому поселению</t>
  </si>
  <si>
    <t>Итого по Первомайскому сельскому поселению Шумячского района Смоленской области</t>
  </si>
  <si>
    <t>Итого по Озерному сельскому поселению Шумячского района Смоленской области</t>
  </si>
  <si>
    <t>Г. Ярцево, просп. Металлургов, д. 24</t>
  </si>
  <si>
    <t>Г. Ярцево, просп. Металлургов, д. 29</t>
  </si>
  <si>
    <t>Г. Ярцево, просп. Металлургов, д. 48</t>
  </si>
  <si>
    <t>Г. Ярцево, ул. Автозаводская, д. 24</t>
  </si>
  <si>
    <t>Г. Ярцево, ул. Гагарина, д. 10/20</t>
  </si>
  <si>
    <t>Г. Ярцево, ул. Гагарина, д. 13</t>
  </si>
  <si>
    <t>Г. Ярцево, ул. Гагарина, д. 2</t>
  </si>
  <si>
    <t>Г. Ярцево, ул. Гагарина, д. 4</t>
  </si>
  <si>
    <t>Г. Ярцево, ул. Гагарина, д. 6</t>
  </si>
  <si>
    <t>Г. Ярцево, ул. Гагарина, д. 8</t>
  </si>
  <si>
    <t>Г. Ярцево, ул. Краснооктябрьская, д. 28</t>
  </si>
  <si>
    <t>Г. Ярцево, ул. Краснооктябрьская, д. 30</t>
  </si>
  <si>
    <t>Г. Ярцево, ул. Краснооктябрьская, д. 32</t>
  </si>
  <si>
    <t>Г. Ярцево, ул. Краснооктябрьская, д. 34</t>
  </si>
  <si>
    <t>Г. Ярцево, ул. Краснооктябрьская, д. 37</t>
  </si>
  <si>
    <t>Г. Ярцево, ул. Ленинская, д. 1</t>
  </si>
  <si>
    <t>Г. Ярцево, ул. Ленинская, д. 2</t>
  </si>
  <si>
    <t>Г. Ярцево, ул. Ленинская, д. 5</t>
  </si>
  <si>
    <t>Г. Ярцево, ул. Ленинская, д. 7</t>
  </si>
  <si>
    <t>Г. Ярцево, ул. Максима Горького, д. 12</t>
  </si>
  <si>
    <t>Г. Ярцево, ул. Максима Горького, д. 13</t>
  </si>
  <si>
    <t>Г. Ярцево, ул. Максима Горького, д. 14</t>
  </si>
  <si>
    <t>Г. Ярцево, ул. Максима Горького, д. 15</t>
  </si>
  <si>
    <t>Г. Ярцево, ул. Максима Горького, д. 16</t>
  </si>
  <si>
    <t>Г. Ярцево, ул. Максима Горького, д. 22</t>
  </si>
  <si>
    <t>Г. Ярцево, ул. Максима Горького, д. 24</t>
  </si>
  <si>
    <t>Г. Ярцево, ул. Максима Горького, д. 4</t>
  </si>
  <si>
    <t>Г. Ярцево, ул. Максима Горького, д. 4а</t>
  </si>
  <si>
    <t>Г. Ярцево, ул. Максима Горького, д. 6</t>
  </si>
  <si>
    <t>Г. Ярцево, ул. Первомайская, д. 27</t>
  </si>
  <si>
    <t>Г. Ярцево, ул. Первомайская, д. 28</t>
  </si>
  <si>
    <t>Г. Ярцево, ул. Чайковского, д. 15</t>
  </si>
  <si>
    <t>Г. Ярцево, ул. Чайковского, д. 21</t>
  </si>
  <si>
    <t>Г. Ярцево, ул. Шоссейная, д. 33</t>
  </si>
  <si>
    <t>Г. Ярцево, ул. Энтузиастов, д. 27</t>
  </si>
  <si>
    <t>Дер. Ланино, д. 6</t>
  </si>
  <si>
    <t>Дер. Михейково, ул. Советская, д. 32</t>
  </si>
  <si>
    <t>Дер. Суетово, ул. Магистральная, д. 7</t>
  </si>
  <si>
    <t>Итого по Ярцевскому городскому поселению Ярцевского района Смоленской области</t>
  </si>
  <si>
    <t>блоки</t>
  </si>
  <si>
    <t>9</t>
  </si>
  <si>
    <t>Итого по Новодугинскому сельскому поселению Новодугинского района Смоленской области</t>
  </si>
  <si>
    <t>Итого по Суетовскому сельскому поселению Ярцевского района Смоленской области</t>
  </si>
  <si>
    <t>Итого по Михейковскому сельскому поселению Ярцевского района Смоленской области</t>
  </si>
  <si>
    <t>шлаковый</t>
  </si>
  <si>
    <t>1936-1938</t>
  </si>
  <si>
    <t>до 1941</t>
  </si>
  <si>
    <t>брусчатый</t>
  </si>
  <si>
    <t>1958</t>
  </si>
  <si>
    <t>1</t>
  </si>
  <si>
    <t>до 1917</t>
  </si>
  <si>
    <t>1966-1967</t>
  </si>
  <si>
    <t>Итого по Титовщинскому сельскому поселению Демидовского района Смоленской области</t>
  </si>
  <si>
    <t>Г. Рославль, пос. ТЭЦ, д. 4</t>
  </si>
  <si>
    <t>Итого по Вяземскому городскому поселению Вяземского района Смоленской области</t>
  </si>
  <si>
    <t>Итого по Семлевскому сельскому поселению Вяземского района Смоленской области</t>
  </si>
  <si>
    <t>Итого по Степаниковскому сельскому поселению Вяземского района Смоленской области</t>
  </si>
  <si>
    <t>1.</t>
  </si>
  <si>
    <t>2.</t>
  </si>
  <si>
    <t>3.</t>
  </si>
  <si>
    <t>4.</t>
  </si>
  <si>
    <t>5.</t>
  </si>
  <si>
    <t>6.</t>
  </si>
  <si>
    <t>31.</t>
  </si>
  <si>
    <t>39.</t>
  </si>
  <si>
    <t>40.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</si>
  <si>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</si>
  <si>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</si>
  <si>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</si>
  <si>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</si>
  <si>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</si>
  <si>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</si>
  <si>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</si>
  <si>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</si>
  <si>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</si>
  <si>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</si>
  <si>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</si>
  <si>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</si>
  <si>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</si>
  <si>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</si>
  <si>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</si>
  <si>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</si>
  <si>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65.</t>
  </si>
  <si>
    <t>66.</t>
  </si>
  <si>
    <t>67.</t>
  </si>
  <si>
    <t>69.</t>
  </si>
  <si>
    <t>70.</t>
  </si>
  <si>
    <t>71.</t>
  </si>
  <si>
    <t>72.</t>
  </si>
  <si>
    <t>73.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</si>
  <si>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</si>
  <si>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</si>
  <si>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</si>
  <si>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</si>
  <si>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</si>
  <si>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</si>
  <si>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</si>
  <si>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</si>
  <si>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</si>
  <si>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</si>
  <si>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</si>
  <si>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</si>
  <si>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</si>
  <si>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</si>
  <si>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</si>
  <si>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</si>
  <si>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</si>
  <si>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</si>
  <si>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</si>
  <si>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</si>
  <si>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</si>
  <si>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</si>
  <si>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</si>
  <si>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</si>
  <si>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</si>
  <si>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</si>
  <si>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</si>
  <si>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</si>
  <si>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</si>
  <si>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</si>
  <si>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106.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</si>
  <si>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</si>
  <si>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</si>
  <si>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</si>
  <si>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</si>
  <si>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</si>
  <si>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</si>
  <si>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</si>
  <si>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</si>
  <si>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</si>
  <si>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</si>
  <si>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</si>
  <si>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</si>
  <si>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</si>
  <si>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</si>
  <si>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</si>
  <si>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</si>
  <si>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</si>
  <si>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</si>
  <si>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</si>
  <si>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</si>
  <si>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</si>
  <si>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</si>
  <si>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</si>
  <si>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</si>
  <si>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</si>
  <si>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</si>
  <si>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</si>
  <si>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</si>
  <si>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</si>
  <si>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</si>
  <si>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</si>
  <si>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</si>
  <si>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</si>
  <si>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</si>
  <si>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143.</t>
  </si>
  <si>
    <t>144.</t>
  </si>
  <si>
    <t>145.</t>
  </si>
  <si>
    <t>146.</t>
  </si>
  <si>
    <t>147.</t>
  </si>
  <si>
    <t>148.</t>
  </si>
  <si>
    <t>150.</t>
  </si>
  <si>
    <t>149.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</si>
  <si>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</si>
  <si>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</si>
  <si>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</si>
  <si>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</si>
  <si>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</si>
  <si>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</si>
  <si>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</si>
  <si>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</si>
  <si>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</si>
  <si>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</si>
  <si>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</si>
  <si>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</si>
  <si>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</si>
  <si>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</si>
  <si>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</si>
  <si>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</si>
  <si>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</si>
  <si>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</si>
  <si>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</si>
  <si>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</si>
  <si>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</si>
  <si>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</si>
  <si>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</si>
  <si>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</si>
  <si>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</si>
  <si>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</si>
  <si>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</si>
  <si>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</si>
  <si>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</si>
  <si>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</si>
  <si>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</si>
  <si>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</si>
  <si>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</si>
  <si>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</si>
  <si>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</si>
  <si>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</si>
  <si>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</si>
  <si>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</si>
  <si>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</si>
  <si>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</si>
  <si>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</si>
  <si>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</si>
  <si>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</si>
  <si>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</si>
  <si>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</si>
  <si>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</si>
  <si>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</si>
  <si>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</si>
  <si>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</si>
  <si>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</si>
  <si>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</si>
  <si>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</si>
  <si>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</si>
  <si>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</si>
  <si>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</si>
  <si>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</si>
  <si>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</si>
  <si>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</si>
  <si>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</si>
  <si>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</si>
  <si>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</si>
  <si>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</si>
  <si>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</si>
  <si>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</si>
  <si>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</si>
  <si>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</si>
  <si>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</si>
  <si>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</si>
  <si>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</si>
  <si>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</si>
  <si>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</si>
  <si>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225.</t>
  </si>
  <si>
    <t>226.</t>
  </si>
  <si>
    <t>227.</t>
  </si>
  <si>
    <t>228.</t>
  </si>
  <si>
    <t>229.</t>
  </si>
  <si>
    <t>230.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</si>
  <si>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</si>
  <si>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</si>
  <si>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</si>
  <si>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</si>
  <si>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</si>
  <si>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</si>
  <si>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</si>
  <si>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</si>
  <si>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</si>
  <si>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</si>
  <si>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</si>
  <si>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</si>
  <si>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</si>
  <si>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</si>
  <si>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</si>
  <si>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</si>
  <si>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</si>
  <si>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</si>
  <si>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</si>
  <si>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</si>
  <si>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</si>
  <si>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</si>
  <si>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</si>
  <si>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</si>
  <si>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</si>
  <si>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</si>
  <si>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</si>
  <si>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</si>
  <si>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</si>
  <si>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</si>
  <si>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</si>
  <si>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</si>
  <si>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</si>
  <si>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</si>
  <si>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</si>
  <si>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</si>
  <si>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</si>
  <si>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</si>
  <si>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670.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</si>
  <si>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</si>
  <si>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</si>
  <si>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</si>
  <si>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</si>
  <si>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</si>
  <si>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</si>
  <si>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</si>
  <si>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</si>
  <si>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</si>
  <si>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</si>
  <si>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</si>
  <si>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</si>
  <si>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</si>
  <si>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</si>
  <si>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</si>
  <si>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</si>
  <si>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</si>
  <si>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</si>
  <si>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</si>
  <si>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</si>
  <si>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</si>
  <si>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</si>
  <si>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</si>
  <si>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</si>
  <si>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</si>
  <si>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</si>
  <si>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</si>
  <si>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</si>
  <si>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</si>
  <si>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</si>
  <si>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</si>
  <si>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</si>
  <si>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</si>
  <si>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</si>
  <si>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</si>
  <si>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</si>
  <si>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</si>
  <si>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</si>
  <si>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</si>
  <si>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</si>
  <si>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</si>
  <si>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</si>
  <si>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</si>
  <si>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</si>
  <si>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</si>
  <si>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</si>
  <si>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</si>
  <si>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</si>
  <si>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</si>
  <si>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</si>
  <si>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</si>
  <si>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</si>
  <si>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</si>
  <si>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</si>
  <si>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</si>
  <si>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</si>
  <si>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</si>
  <si>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</si>
  <si>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</si>
  <si>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</si>
  <si>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</si>
  <si>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</si>
  <si>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</si>
  <si>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</si>
  <si>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</si>
  <si>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</si>
  <si>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</si>
  <si>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</si>
  <si>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</si>
  <si>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</si>
  <si>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</si>
  <si>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</si>
  <si>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</si>
  <si>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</si>
  <si>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</si>
  <si>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</si>
  <si>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</si>
  <si>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</si>
  <si>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</si>
  <si>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</si>
  <si>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</si>
  <si>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</si>
  <si>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</si>
  <si>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</si>
  <si>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</si>
  <si>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</si>
  <si>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</si>
  <si>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</si>
  <si>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</si>
  <si>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</si>
  <si>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</si>
  <si>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</si>
  <si>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</si>
  <si>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</si>
  <si>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</si>
  <si>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</si>
  <si>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</si>
  <si>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</si>
  <si>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</si>
  <si>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</si>
  <si>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</si>
  <si>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</si>
  <si>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</si>
  <si>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</si>
  <si>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</si>
  <si>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</si>
  <si>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</si>
  <si>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</si>
  <si>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</si>
  <si>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</si>
  <si>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</si>
  <si>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</si>
  <si>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</si>
  <si>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</si>
  <si>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</si>
  <si>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</si>
  <si>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</si>
  <si>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</si>
  <si>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</si>
  <si>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</si>
  <si>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</si>
  <si>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</si>
  <si>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</si>
  <si>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</si>
  <si>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</si>
  <si>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</si>
  <si>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</si>
  <si>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</si>
  <si>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</si>
  <si>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</si>
  <si>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</si>
  <si>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</si>
  <si>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</si>
  <si>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</si>
  <si>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</si>
  <si>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</si>
  <si>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</si>
  <si>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</si>
  <si>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</si>
  <si>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</si>
  <si>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</si>
  <si>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</si>
  <si>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</si>
  <si>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</si>
  <si>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</si>
  <si>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</si>
  <si>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</si>
  <si>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</si>
  <si>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</si>
  <si>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</si>
  <si>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</si>
  <si>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</si>
  <si>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</si>
  <si>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</si>
  <si>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</si>
  <si>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</si>
  <si>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</si>
  <si>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</si>
  <si>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</si>
  <si>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</si>
  <si>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</si>
  <si>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</si>
  <si>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</si>
  <si>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</si>
  <si>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</si>
  <si>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</si>
  <si>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</si>
  <si>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</si>
  <si>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</si>
  <si>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446.</t>
  </si>
  <si>
    <t>447.</t>
  </si>
  <si>
    <t>448.</t>
  </si>
  <si>
    <t>449.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</si>
  <si>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</si>
  <si>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</si>
  <si>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</si>
  <si>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</si>
  <si>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</si>
  <si>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</si>
  <si>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</si>
  <si>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</si>
  <si>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</si>
  <si>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</si>
  <si>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</si>
  <si>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</si>
  <si>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</si>
  <si>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</si>
  <si>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</si>
  <si>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</si>
  <si>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</si>
  <si>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</si>
  <si>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</si>
  <si>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</si>
  <si>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</si>
  <si>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</si>
  <si>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</si>
  <si>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</si>
  <si>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</si>
  <si>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</si>
  <si>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</si>
  <si>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</si>
  <si>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</si>
  <si>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</si>
  <si>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</si>
  <si>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</si>
  <si>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</si>
  <si>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</si>
  <si>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</si>
  <si>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</si>
  <si>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</si>
  <si>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</si>
  <si>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</si>
  <si>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</si>
  <si>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</si>
  <si>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</si>
  <si>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</si>
  <si>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</si>
  <si>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</si>
  <si>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</si>
  <si>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</si>
  <si>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</si>
  <si>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</si>
  <si>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</si>
  <si>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</si>
  <si>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</si>
  <si>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</si>
  <si>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</si>
  <si>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</si>
  <si>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</si>
  <si>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</si>
  <si>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</si>
  <si>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</si>
  <si>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</si>
  <si>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</si>
  <si>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</si>
  <si>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</si>
  <si>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</si>
  <si>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</si>
  <si>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</si>
  <si>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</si>
  <si>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</si>
  <si>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</si>
  <si>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</si>
  <si>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</si>
  <si>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</si>
  <si>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</si>
  <si>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</si>
  <si>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</si>
  <si>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</si>
  <si>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</si>
  <si>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</si>
  <si>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</si>
  <si>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</si>
  <si>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</si>
  <si>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</si>
  <si>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</si>
  <si>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</si>
  <si>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</si>
  <si>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</si>
  <si>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</si>
  <si>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</si>
  <si>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</si>
  <si>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</si>
  <si>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</si>
  <si>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</si>
  <si>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</si>
  <si>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</si>
  <si>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</si>
  <si>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</si>
  <si>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</si>
  <si>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</si>
  <si>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</si>
  <si>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</si>
  <si>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</si>
  <si>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</si>
  <si>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</si>
  <si>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</si>
  <si>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</si>
  <si>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</si>
  <si>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</si>
  <si>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</si>
  <si>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</si>
  <si>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</si>
  <si>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</si>
  <si>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</si>
  <si>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</si>
  <si>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</si>
  <si>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</si>
  <si>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</si>
  <si>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</si>
  <si>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</si>
  <si>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</si>
  <si>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</si>
  <si>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</si>
  <si>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</si>
  <si>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</si>
  <si>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</si>
  <si>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</si>
  <si>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</si>
  <si>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</si>
  <si>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</si>
  <si>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</si>
  <si>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</si>
  <si>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</si>
  <si>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</si>
  <si>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</si>
  <si>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</si>
  <si>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</si>
  <si>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</si>
  <si>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</si>
  <si>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</si>
  <si>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</si>
  <si>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</si>
  <si>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</si>
  <si>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</si>
  <si>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</si>
  <si>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</si>
  <si>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</si>
  <si>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</si>
  <si>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</si>
  <si>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</si>
  <si>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</si>
  <si>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</si>
  <si>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</si>
  <si>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</si>
  <si>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</si>
  <si>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</si>
  <si>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</si>
  <si>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</si>
  <si>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</si>
  <si>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</si>
  <si>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</si>
  <si>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</si>
  <si>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</si>
  <si>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</si>
  <si>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</si>
  <si>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</si>
  <si>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</si>
  <si>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</si>
  <si>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</si>
  <si>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</si>
  <si>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</si>
  <si>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</si>
  <si>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</si>
  <si>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</si>
  <si>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</si>
  <si>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</si>
  <si>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</si>
  <si>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</si>
  <si>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</si>
  <si>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</si>
  <si>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</si>
  <si>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</si>
  <si>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</si>
  <si>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</si>
  <si>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</si>
  <si>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</si>
  <si>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</si>
  <si>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</si>
  <si>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</si>
  <si>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</si>
  <si>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</si>
  <si>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</si>
  <si>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</si>
  <si>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</si>
  <si>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</si>
  <si>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</si>
  <si>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</si>
  <si>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</si>
  <si>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</si>
  <si>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</si>
  <si>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</si>
  <si>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</si>
  <si>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</si>
  <si>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</si>
  <si>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</si>
  <si>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</si>
  <si>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</si>
  <si>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</si>
  <si>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</si>
  <si>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</si>
  <si>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</si>
  <si>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</si>
  <si>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</si>
  <si>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</si>
  <si>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</si>
  <si>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</si>
  <si>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</si>
  <si>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</si>
  <si>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</si>
  <si>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</si>
  <si>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</si>
  <si>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</si>
  <si>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</si>
  <si>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</si>
  <si>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</si>
  <si>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</si>
  <si>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</si>
  <si>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</si>
  <si>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</si>
  <si>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</si>
  <si>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</si>
  <si>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</si>
  <si>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</si>
  <si>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</si>
  <si>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</si>
  <si>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</si>
  <si>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</si>
  <si>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</si>
  <si>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</si>
  <si>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</si>
  <si>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</si>
  <si>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</si>
  <si>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</si>
  <si>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</si>
  <si>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</si>
  <si>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</si>
  <si>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</si>
  <si>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</si>
  <si>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</si>
  <si>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</si>
  <si>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</si>
  <si>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</si>
  <si>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</si>
  <si>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</si>
  <si>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</si>
  <si>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</si>
  <si>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</si>
  <si>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</si>
  <si>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</si>
  <si>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</si>
  <si>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</si>
  <si>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</si>
  <si>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</si>
  <si>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</si>
  <si>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</si>
  <si>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</si>
  <si>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</si>
  <si>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</si>
  <si>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</si>
  <si>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</si>
  <si>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</si>
  <si>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</si>
  <si>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</si>
  <si>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</si>
  <si>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</si>
  <si>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</si>
  <si>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</si>
  <si>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</si>
  <si>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</si>
  <si>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</si>
  <si>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</si>
  <si>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</si>
  <si>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</si>
  <si>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</si>
  <si>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</si>
  <si>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</si>
  <si>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</si>
  <si>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</si>
  <si>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</si>
  <si>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</si>
  <si>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</si>
  <si>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</si>
  <si>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</si>
  <si>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</si>
  <si>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</si>
  <si>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</si>
  <si>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</si>
  <si>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</si>
  <si>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</si>
  <si>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</si>
  <si>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</si>
  <si>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</si>
  <si>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</si>
  <si>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</si>
  <si>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</si>
  <si>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</si>
  <si>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</si>
  <si>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</si>
  <si>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</si>
  <si>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</si>
  <si>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</si>
  <si>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</si>
  <si>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</si>
  <si>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</si>
  <si>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</si>
  <si>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</si>
  <si>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</si>
  <si>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</si>
  <si>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</si>
  <si>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</si>
  <si>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</si>
  <si>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</si>
  <si>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</si>
  <si>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</si>
  <si>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</si>
  <si>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</si>
  <si>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</si>
  <si>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</si>
  <si>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</si>
  <si>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</si>
  <si>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</si>
  <si>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</si>
  <si>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</si>
  <si>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</si>
  <si>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</si>
  <si>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</si>
  <si>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</si>
  <si>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</si>
  <si>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</si>
  <si>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</si>
  <si>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</si>
  <si>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</si>
  <si>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</si>
  <si>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</si>
  <si>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</si>
  <si>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</si>
  <si>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</si>
  <si>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</si>
  <si>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</si>
  <si>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</si>
  <si>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</si>
  <si>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</si>
  <si>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</si>
  <si>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</si>
  <si>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</si>
  <si>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</si>
  <si>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</si>
  <si>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</si>
  <si>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</si>
  <si>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</si>
  <si>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</si>
  <si>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</si>
  <si>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</si>
  <si>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</si>
  <si>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</si>
  <si>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</si>
  <si>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</si>
  <si>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</si>
  <si>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</si>
  <si>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</si>
  <si>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</si>
  <si>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68.</t>
  </si>
  <si>
    <t>Итого по муниципальному образованию «город Десногорск» Смоленской области</t>
  </si>
  <si>
    <t>Г. Десногорск, мкрн. 1, д. 2</t>
  </si>
  <si>
    <t>Итого по Демидовскому городскому поселению Демидовского района Смоленской области</t>
  </si>
  <si>
    <t>270.</t>
  </si>
  <si>
    <t>827.</t>
  </si>
  <si>
    <t>Итого по Андрейковскому сельскому поселению Вяземского района Смоленской области</t>
  </si>
  <si>
    <t>Итого по Глинковскому сельскому поселению Глинковского района Смоленской области</t>
  </si>
  <si>
    <t>Итого по Угранскому сельскому поселению Угранского района Смоленской области</t>
  </si>
  <si>
    <t>Пос. Хиславичи, ул. Советская, д. 39</t>
  </si>
  <si>
    <t>Пос. Хиславичи, пер. Кооперативный, д. 2</t>
  </si>
  <si>
    <t>Итого по Мерлинскому сельскому поселению Краснинского района Смоленской области</t>
  </si>
  <si>
    <t>Дер. Маньково, ул. Моисеенкова, д. 5</t>
  </si>
  <si>
    <t>Г. Сафоново, ул. Революционная, д. 2</t>
  </si>
  <si>
    <t>Г. Сафоново, ул. Революционная, д. 4</t>
  </si>
  <si>
    <t>Г. Починок, ул. Красноармейская, д. 66</t>
  </si>
  <si>
    <t>Г. Починок, ул. Советская, д. 65</t>
  </si>
  <si>
    <t>Г. Гагарин, пер. Пионерский, д. 14</t>
  </si>
  <si>
    <t>Г. Гагарин, ул. Ленина, д. 75</t>
  </si>
  <si>
    <t>Г. Гагарин, ул. Пушная, д. 2</t>
  </si>
  <si>
    <t>Г. Смоленск, ул. Исаковского, д. 16</t>
  </si>
  <si>
    <t>1917-1944</t>
  </si>
  <si>
    <t>Г. Вязьма, ул. Юбилейная, д. 11</t>
  </si>
  <si>
    <t>Г. Вязьма, ул. Полевая, д. 7</t>
  </si>
  <si>
    <t>Итого по Барановскому сельскому поселению Сафоновского района Смоленской области</t>
  </si>
  <si>
    <t>Дер. Бараново, ул. Советская, д. 16</t>
  </si>
  <si>
    <t>1976</t>
  </si>
  <si>
    <t>Г. Смоленск, ул. 2-я Киевская, д. 8</t>
  </si>
  <si>
    <t>Г. Смоленск, пос. Вязовенька, д. 2а</t>
  </si>
  <si>
    <t>С. Новодугино, ул. Специалистов, д. 3</t>
  </si>
  <si>
    <t>Г. Ельня, ул. Капитанова, д. 38</t>
  </si>
  <si>
    <t>Г. Смоленск, ул. Шевченко, д. 42</t>
  </si>
  <si>
    <t>18.</t>
  </si>
  <si>
    <t>22.</t>
  </si>
  <si>
    <t>23.</t>
  </si>
  <si>
    <t>25.</t>
  </si>
  <si>
    <t>46.</t>
  </si>
  <si>
    <t>280.</t>
  </si>
  <si>
    <t>717.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</si>
  <si>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</si>
  <si>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</si>
  <si>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</si>
  <si>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</si>
  <si>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</si>
  <si>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</si>
  <si>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</si>
  <si>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</si>
  <si>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</si>
  <si>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</si>
  <si>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Г. Смоленск, пос. Анастасино, д. 36</t>
  </si>
  <si>
    <t>Г. Демидов, пр. Суворовский, д. 14</t>
  </si>
  <si>
    <t>Г. Гагарин, ул. Мелиоративная, д. 22</t>
  </si>
  <si>
    <t>ж/б панели</t>
  </si>
  <si>
    <t>Итого по Вязьма-Брянскому сельскому поселению Вяземского района Смоленской области</t>
  </si>
  <si>
    <t>С. Вязьма-Брянская, ул. Авиационная, д. 3</t>
  </si>
  <si>
    <t>Пос. Хиславичи, ул. Берестнева, д. 27</t>
  </si>
  <si>
    <t>Пос. Монастырщина, ул. Мира, д. 17</t>
  </si>
  <si>
    <t>Г. Вязьма, мкрн. Березы, д. 14</t>
  </si>
  <si>
    <t>Г. Вязьма, ул. Кронштадтская, д. 35</t>
  </si>
  <si>
    <t>Г. Вязьма, ул. Ползунова, д. 23</t>
  </si>
  <si>
    <t>Г. Вязьма, ул. Строителей, д. 6</t>
  </si>
  <si>
    <t>Г. Вязьма, ул. Ленина, д. 1/2</t>
  </si>
  <si>
    <t>Дер. Тюхменево, ул. Карьероуправления, д. 15</t>
  </si>
  <si>
    <t>Г. Рудня, ул. Станционная, д. 12</t>
  </si>
  <si>
    <t>Итого по Казимировскому сельскому поселению Руднянского района Смоленской области</t>
  </si>
  <si>
    <t>Дер. Березино, ул. Центральная, д. 10</t>
  </si>
  <si>
    <t>1964</t>
  </si>
  <si>
    <t>Дер. Лонница, ул. Мира, д. 5</t>
  </si>
  <si>
    <t>Г. Смоленск, городок Коминтерна, д. 3</t>
  </si>
  <si>
    <t>Г. Смоленск, ул. Нахимова, д. 20</t>
  </si>
  <si>
    <t>Г. Смоленск, ул. Чапаева, д. 4</t>
  </si>
  <si>
    <t>С. Ворга, пер. Первомайский, д. 2</t>
  </si>
  <si>
    <t>Г. Смоленск, ул. Ново-Рославльская, д. 4</t>
  </si>
  <si>
    <t>Дер. Новые Батеки, ул. Школьная, д. 11</t>
  </si>
  <si>
    <t>Дер. Новые Батеки, ул. Школьная, д. 13</t>
  </si>
  <si>
    <t>Дер. Новые Батеки, ул. Школьная, д. 15</t>
  </si>
  <si>
    <t>Дер. Новые Батеки, ул. Школьная, д. 18</t>
  </si>
  <si>
    <t>Г. Вязьма, ул. Ленина, д. 6</t>
  </si>
  <si>
    <t>Г. Смоленск, ул. Реввоенсовета, д. 17</t>
  </si>
  <si>
    <t>Г. Смоленск, ул. Нахимсона, д. 5</t>
  </si>
  <si>
    <t>445.</t>
  </si>
  <si>
    <t>Г. Смоленск, ул. Исаковского, д. 18</t>
  </si>
  <si>
    <t>Г. Смоленск, ул. Ленина, д. 31/19</t>
  </si>
  <si>
    <t>Г. Смоленск, городок Коминтерна, д. 14</t>
  </si>
  <si>
    <t>1917-1975</t>
  </si>
  <si>
    <t>Г. Смоленск, городок Коминтерна, д. 13</t>
  </si>
  <si>
    <t>1930-1973</t>
  </si>
  <si>
    <t>Г. Смоленск, городок Коминтерна, д. 15</t>
  </si>
  <si>
    <t>Г. Смоленск, ул. Маршала Жукова, д. 27</t>
  </si>
  <si>
    <t>Г. Смоленск, ул. Карла Маркса, д. 12а</t>
  </si>
  <si>
    <t>Г. Смоленск, ул. Соболева, д. 30</t>
  </si>
  <si>
    <t>Г. Смоленск, ул. Твардовского, д. 16</t>
  </si>
  <si>
    <t>Г. Смоленск, ул. Тенишевой, д. 6</t>
  </si>
  <si>
    <t>Г. Ярцево, ул. Чернышевского, д. 8</t>
  </si>
  <si>
    <t>Г. Смоленск, просп. Гагарина, д. 24</t>
  </si>
  <si>
    <t>Г. Смоленск, ул. Крупской, д. 48</t>
  </si>
  <si>
    <t>Г. Смоленск, ул. 12 лет Октября, д. 5</t>
  </si>
  <si>
    <t>Г. Смоленск, ул. Нахимова, д. 7</t>
  </si>
  <si>
    <t>Г. Смоленск, ул. Пржевальского, д. 1/5</t>
  </si>
  <si>
    <t>Г. Смоленск, ул. Коммунистическая, д. 5</t>
  </si>
  <si>
    <t>Г. Смоленск, ул. Попова, д. 132</t>
  </si>
  <si>
    <t>Г. Смоленск, ул. Исаковского, д. 12/1</t>
  </si>
  <si>
    <t>Г. Рославль, мкрн. 15, д. 28</t>
  </si>
  <si>
    <t>Дер. Козловка, ул. Мира, д. 35</t>
  </si>
  <si>
    <t>С. Остер, ул. Советская, д. 3</t>
  </si>
  <si>
    <t>С. Остер, ул. Советская, д. 7</t>
  </si>
  <si>
    <t>Пос. Озерный, ул. Строителей, д. 17</t>
  </si>
  <si>
    <t>Итого по Озерненскому городскому поселению Духовщинского района Смоленской области</t>
  </si>
  <si>
    <t>Итого по Рыбковскому сельскому поселению Сафоновского района Смоленской области</t>
  </si>
  <si>
    <t>Дер. Рыбки, ул. Центральная, д. 3</t>
  </si>
  <si>
    <t>1972</t>
  </si>
  <si>
    <t>Пос. Красный, ул. Глинки, д. 5</t>
  </si>
  <si>
    <t>Г. Смоленск, Витебское шоссе, д. 38</t>
  </si>
  <si>
    <t>Г. Ярцево, ул. Гагарина, д. 23</t>
  </si>
  <si>
    <t>Г. Ярцево, ул. Первомайская, д. 24</t>
  </si>
  <si>
    <t>Г. Смоленск, ул. Войкова, д. 1</t>
  </si>
  <si>
    <t>Г. Смоленск, ул. Бакунина, д. 2</t>
  </si>
  <si>
    <t xml:space="preserve">Итого по Татарскому сельскому поселению Монастырщинского района Смоленской области </t>
  </si>
  <si>
    <t>Дер. Татарск, д. 112</t>
  </si>
  <si>
    <t>Г. Смоленск, ул. Нахимсона, д. 3</t>
  </si>
  <si>
    <t>Г. Смоленск, ул. Радищева, д. 1а</t>
  </si>
  <si>
    <t>Г. Смоленск, ул. Центральная, д. 22</t>
  </si>
  <si>
    <t>Г. Смоленск, ул. Колхозная, д. 14</t>
  </si>
  <si>
    <t>Г. Вязьма, ул. 25 Октября, д. 10а</t>
  </si>
  <si>
    <t>Г. Рославль, мкрн. 17, д. 9</t>
  </si>
  <si>
    <t xml:space="preserve">С. Пречистое, пер. 2-й Октябрьский, д. 1 </t>
  </si>
  <si>
    <t xml:space="preserve"> кирпич</t>
  </si>
  <si>
    <t>Итого по Пречистенскому сельскому поселению Духовщинского района Смоленской области</t>
  </si>
  <si>
    <t>Дер. Клушино, ул. Молодежная, д. 8</t>
  </si>
  <si>
    <t>Итого по Гагаринскому сельскому поселению Гагаринского района Смоленской области</t>
  </si>
  <si>
    <t>Пос. Монастырщина, тер. Сельхозтехника, д. 10</t>
  </si>
  <si>
    <t>Г. Смоленск, ул. 2-я линия Красноармейской слободы, д. 5</t>
  </si>
  <si>
    <t>Итого по Воргинскому сельскому поселению Ершичского района Смоленской области</t>
  </si>
  <si>
    <t>Г. Смоленск, ул. Коммунистическая, д. 6</t>
  </si>
  <si>
    <t>Г. Смоленск, ул. Лавочкина, д. 62</t>
  </si>
  <si>
    <t>Г. Смоленск, ул. Нарвская, д. 21, корпус 3</t>
  </si>
  <si>
    <t>С. Остер, ул. Советская, д. 14</t>
  </si>
  <si>
    <t>3. Андрейковское сельское поселение Вяземского района Смоленской области</t>
  </si>
  <si>
    <t>4. Вязьма-Брянское сельское поселение Вяземского района Смоленской области</t>
  </si>
  <si>
    <t>5. Семлевское сельское поселение Вяземского района Смоленской области</t>
  </si>
  <si>
    <t>6. Степаниковское сельское поселение Вяземского района Смоленской области</t>
  </si>
  <si>
    <t>7. Гагаринское городское поселение Гагаринского района Смоленской области</t>
  </si>
  <si>
    <t>8. Гагаринское сельское поселение Гагаринского района Смоленской области</t>
  </si>
  <si>
    <t>9. Серго-Ивановское сельское поселение Гагаринского района Смоленской области</t>
  </si>
  <si>
    <t>10. Кармановское сельское поселение Гагаринского района Смоленской области</t>
  </si>
  <si>
    <t>11. Глинковское сельское поселение Глинковского района Смоленской области</t>
  </si>
  <si>
    <t>12. Демидовское городское поселение Демидовского района Смоленской области</t>
  </si>
  <si>
    <t>13. Титовщинское сельское поселение Демидовского района Смоленской области</t>
  </si>
  <si>
    <t>14. Муниципальное образование «город Десногорск» Смоленской области</t>
  </si>
  <si>
    <t>15. Дорогобужское городское поселение Дорогобужского района Смоленской области</t>
  </si>
  <si>
    <t>16. Верхнеднепровское городское поселение Дорогобужского района Смоленской области</t>
  </si>
  <si>
    <t>17. Духовщинское городское поселение Духовщинского района Смоленской области</t>
  </si>
  <si>
    <t>18. Озерненское городское поселение Духовщинского района Смоленской области</t>
  </si>
  <si>
    <t>19. Пречистенское сельское поселение Духовщинского района Смоленской области</t>
  </si>
  <si>
    <t>20. Ельнинское городское поселение Ельнинского района Смоленской области</t>
  </si>
  <si>
    <t>21. Ершичское сельское поселение Ершичского района Смоленской области</t>
  </si>
  <si>
    <t>22. Воргинское сельское поселение Ершичского района Смоленской области</t>
  </si>
  <si>
    <t>23. Кардымовское городское поселение Кардымовского района Смоленской области</t>
  </si>
  <si>
    <t>24. Березкинское сельское поселение Кардымовского района Смоленской области</t>
  </si>
  <si>
    <t>25. Мольковское сельское поселение Кардымовского района Смоленской области</t>
  </si>
  <si>
    <t>26. Краснинское городское поселение Краснинского района Смоленской области</t>
  </si>
  <si>
    <t>27. Гусинское сельское поселение Краснинского района Смоленской области</t>
  </si>
  <si>
    <t>28. Мерлинское сельское поселение Краснинского района Смоленской области</t>
  </si>
  <si>
    <t>29. Монастырщинское городское поселение Монастырщинского района Смоленской области</t>
  </si>
  <si>
    <t>30. Соболевское сельское поселение Монастырщинского района Смоленской области</t>
  </si>
  <si>
    <t xml:space="preserve">31. Татарское сельское поселение Монастырщинского района Смоленской области </t>
  </si>
  <si>
    <t>32. Новодугинское сельское поселение Новодугинского района Смоленской области</t>
  </si>
  <si>
    <t>33. Высоковское сельское поселение Новодугинского района Смоленской области</t>
  </si>
  <si>
    <t>34. Починковское городское поселение Починковского района Смоленской области</t>
  </si>
  <si>
    <t>35. Климщинское сельское поселение Починковского района Смоленской области</t>
  </si>
  <si>
    <t>36. Стодолищенское сельское поселение Починковского района Смоленской области</t>
  </si>
  <si>
    <t>37. Рославльское городское поселение Рославльского района Смоленской области</t>
  </si>
  <si>
    <t>38. Екимовичское сельское поселение Рославльского района Смоленской области</t>
  </si>
  <si>
    <t>39. Остерское сельское поселение Рославльского района Смоленской области</t>
  </si>
  <si>
    <t>40. Руднянское городское поселение Руднянского района Смоленской области</t>
  </si>
  <si>
    <t>41. Казимировское сельское поселение Руднянского района Смоленской области</t>
  </si>
  <si>
    <t>42. Смолиговское сельское поселение Руднянского района Смоленской области</t>
  </si>
  <si>
    <t>43. Чистиковское сельское поселение Руднянского района Смоленской области</t>
  </si>
  <si>
    <t>44. Сафоновское городское поселение Сафоновского района Смоленской области</t>
  </si>
  <si>
    <t>45. Барановское сельское поселение Сафоновского района Смоленской области</t>
  </si>
  <si>
    <t>46. Беленинское сельское поселение Сафоновского района Смоленской области</t>
  </si>
  <si>
    <t>47. Вадинское сельское поселение Сафоновского района Смоленской области</t>
  </si>
  <si>
    <t>48. Вышегорское сельское поселение Сафоновского района Смоленской области</t>
  </si>
  <si>
    <t>49. Зимницкое сельское поселение Сафоновского района Смоленской области</t>
  </si>
  <si>
    <t>50. Николо-Погореловское сельское поселение Сафоновского района Смоленской области</t>
  </si>
  <si>
    <t>51. Рыбковское сельское поселение Сафоновского района Смоленской области</t>
  </si>
  <si>
    <t>52. Город Смоленск</t>
  </si>
  <si>
    <t>53. Гнездовское сельское поселение Смоленского района Смоленской области</t>
  </si>
  <si>
    <t>54. Катынское сельское поселение Смоленского района Смоленской области</t>
  </si>
  <si>
    <t>55. Кощинское сельское поселение Смоленского района Смоленской области</t>
  </si>
  <si>
    <t>56. Стабенское сельское поселение Смоленского района Смоленской области</t>
  </si>
  <si>
    <t>57. Талашкинское сельское поселение Смоленского района Смоленской области</t>
  </si>
  <si>
    <t>58. Сычевское городское поселение Сычевского района Смоленской области</t>
  </si>
  <si>
    <t>59. Мальцевское сельское поселение Сычевского района Смоленской области</t>
  </si>
  <si>
    <t>60. Темкинское сельское поселение Темкинского района Смоленской области</t>
  </si>
  <si>
    <t>61. Угранское сельское поселение Угранского района Смоленской области</t>
  </si>
  <si>
    <t>62. Знаменское сельское поселение Угранского района Смоленской области</t>
  </si>
  <si>
    <t>63. Хиславичское городское поселение Хиславичского района Смоленской области</t>
  </si>
  <si>
    <t>64. Холм-Жирковское городское поселение Холм-Жирковского района Смоленской области</t>
  </si>
  <si>
    <t>65. Шумячское городское поселение</t>
  </si>
  <si>
    <t>66. Первомайское сельское поселение Шумячского района Смоленской области</t>
  </si>
  <si>
    <t>67. Озерное сельское поселение Шумячского района Смоленской области</t>
  </si>
  <si>
    <t>68. Ярцевское городское поселение Ярцевского района Смоленской области</t>
  </si>
  <si>
    <t>69. Михейковское сельское поселение Ярцевского района Смоленской области</t>
  </si>
  <si>
    <t>70. Суетовское сельское поселение Ярцевского района Смоленской области</t>
  </si>
  <si>
    <t>332.</t>
  </si>
  <si>
    <t>13.</t>
  </si>
  <si>
    <t>63.</t>
  </si>
  <si>
    <t>64.</t>
  </si>
  <si>
    <t>74.</t>
  </si>
  <si>
    <t>105.</t>
  </si>
  <si>
    <t>107.</t>
  </si>
  <si>
    <t>142.</t>
  </si>
  <si>
    <t>175.</t>
  </si>
  <si>
    <t>192.</t>
  </si>
  <si>
    <t>224.</t>
  </si>
  <si>
    <t>231.</t>
  </si>
  <si>
    <t>345.</t>
  </si>
  <si>
    <t>358.</t>
  </si>
  <si>
    <t>434.</t>
  </si>
  <si>
    <t>450.</t>
  </si>
  <si>
    <t>451.</t>
  </si>
  <si>
    <t>552.</t>
  </si>
  <si>
    <t>642.</t>
  </si>
  <si>
    <t>655.</t>
  </si>
  <si>
    <t>656.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</si>
  <si>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</si>
  <si>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</si>
  <si>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</si>
  <si>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</si>
  <si>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</si>
  <si>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</si>
  <si>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</si>
  <si>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</si>
  <si>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</si>
  <si>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</si>
  <si>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</si>
  <si>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</si>
  <si>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</si>
  <si>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</si>
  <si>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</si>
  <si>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</si>
  <si>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</si>
  <si>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</si>
  <si>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</si>
  <si>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</si>
  <si>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</si>
  <si>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</si>
  <si>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</si>
  <si>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</si>
  <si>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</si>
  <si>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</si>
  <si>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</si>
  <si>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</si>
  <si>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</si>
  <si>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</si>
  <si>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</si>
  <si>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</si>
  <si>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</si>
  <si>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</si>
  <si>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</si>
  <si>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</si>
  <si>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</si>
  <si>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</si>
  <si>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</si>
  <si>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</si>
  <si>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</si>
  <si>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</si>
  <si>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</si>
  <si>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</si>
  <si>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</si>
  <si>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</si>
  <si>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</si>
  <si>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</si>
  <si>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</si>
  <si>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</si>
  <si>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</si>
  <si>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</si>
  <si>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</si>
  <si>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Приложение                    
к распоряжению Администрации Смоленской области
от 27.05.2019  № 802-р/адм (в редакции распоряжений Администрации Смоленской области от 12.09.2019                     № 1548-р/адм, от 02.03.2020  № 397-р/адм)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</si>
</sst>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</font>
    <font>
      <sz val="12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0" fillId="0" borderId="0"/>
    <xf numFmtId="0" fontId="11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2" fillId="0" borderId="0"/>
    <xf numFmtId="0" fontId="9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9">
    <xf numFmtId="0" fontId="0" fillId="0" borderId="0" xfId="0"/>
    <xf numFmtId="0" fontId="5" fillId="0" borderId="0" xfId="0" applyFont="1" applyFill="1" applyBorder="1"/>
    <xf numFmtId="0" fontId="6" fillId="0" borderId="0" xfId="0" applyFont="1" applyFill="1" applyBorder="1"/>
    <xf numFmtId="0" fontId="5" fillId="0" borderId="1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/>
    <xf numFmtId="1" fontId="5" fillId="0" borderId="0" xfId="0" applyNumberFormat="1" applyFont="1" applyFill="1" applyBorder="1" applyAlignment="1">
      <alignment horizontal="center" vertical="center" readingOrder="1"/>
    </xf>
    <xf numFmtId="1" fontId="6" fillId="0" borderId="0" xfId="0" applyNumberFormat="1" applyFont="1" applyFill="1" applyBorder="1" applyAlignment="1">
      <alignment horizontal="center" vertical="center" readingOrder="1"/>
    </xf>
    <xf numFmtId="1" fontId="6" fillId="0" borderId="0" xfId="0" applyNumberFormat="1" applyFont="1" applyFill="1" applyBorder="1" applyAlignment="1">
      <alignment horizontal="center" vertical="center" wrapText="1" readingOrder="1"/>
    </xf>
    <xf numFmtId="1" fontId="6" fillId="0" borderId="1" xfId="0" applyNumberFormat="1" applyFont="1" applyFill="1" applyBorder="1" applyAlignment="1">
      <alignment horizontal="center" vertical="center" wrapText="1" readingOrder="1"/>
    </xf>
    <xf numFmtId="4" fontId="5" fillId="0" borderId="0" xfId="0" applyNumberFormat="1" applyFont="1" applyFill="1" applyBorder="1" applyAlignment="1">
      <alignment horizontal="right" vertical="center" readingOrder="1"/>
    </xf>
    <xf numFmtId="164" fontId="5" fillId="0" borderId="1" xfId="0" applyNumberFormat="1" applyFont="1" applyFill="1" applyBorder="1" applyAlignment="1">
      <alignment horizontal="center" vertical="center" textRotation="90" wrapText="1" readingOrder="1"/>
    </xf>
    <xf numFmtId="4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readingOrder="1"/>
    </xf>
    <xf numFmtId="3" fontId="5" fillId="0" borderId="1" xfId="0" applyNumberFormat="1" applyFont="1" applyFill="1" applyBorder="1" applyAlignment="1">
      <alignment horizontal="center" vertical="center" readingOrder="1"/>
    </xf>
    <xf numFmtId="165" fontId="6" fillId="0" borderId="1" xfId="11" applyNumberFormat="1" applyFont="1" applyFill="1" applyBorder="1" applyAlignment="1">
      <alignment horizontal="right" vertical="center" readingOrder="1"/>
    </xf>
    <xf numFmtId="4" fontId="5" fillId="0" borderId="1" xfId="0" applyNumberFormat="1" applyFont="1" applyFill="1" applyBorder="1" applyAlignment="1">
      <alignment horizontal="right" vertical="center" wrapText="1" readingOrder="1"/>
    </xf>
    <xf numFmtId="164" fontId="5" fillId="0" borderId="0" xfId="11" applyNumberFormat="1" applyFont="1" applyFill="1" applyBorder="1" applyAlignment="1">
      <alignment horizontal="right" vertical="center" readingOrder="1"/>
    </xf>
    <xf numFmtId="164" fontId="5" fillId="0" borderId="0" xfId="0" applyNumberFormat="1" applyFont="1" applyFill="1" applyBorder="1" applyAlignment="1">
      <alignment horizontal="right" vertical="center" readingOrder="1"/>
    </xf>
    <xf numFmtId="0" fontId="6" fillId="0" borderId="0" xfId="0" applyFont="1" applyFill="1" applyBorder="1" applyAlignment="1">
      <alignment horizontal="right" vertical="center" readingOrder="1"/>
    </xf>
    <xf numFmtId="0" fontId="6" fillId="0" borderId="0" xfId="0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right" vertical="center" readingOrder="1"/>
    </xf>
    <xf numFmtId="0" fontId="6" fillId="0" borderId="1" xfId="0" applyFont="1" applyFill="1" applyBorder="1" applyAlignment="1">
      <alignment horizontal="center" vertical="center" wrapText="1" readingOrder="1"/>
    </xf>
    <xf numFmtId="4" fontId="5" fillId="0" borderId="1" xfId="11" applyNumberFormat="1" applyFont="1" applyFill="1" applyBorder="1" applyAlignment="1">
      <alignment horizontal="right" vertical="center" readingOrder="1"/>
    </xf>
    <xf numFmtId="49" fontId="5" fillId="0" borderId="1" xfId="0" applyNumberFormat="1" applyFont="1" applyFill="1" applyBorder="1" applyAlignment="1" applyProtection="1">
      <alignment horizontal="left" vertical="center" wrapText="1"/>
      <protection hidden="1"/>
    </xf>
    <xf numFmtId="0" fontId="5" fillId="0" borderId="1" xfId="0" applyFont="1" applyFill="1" applyBorder="1" applyAlignment="1">
      <alignment horizontal="justify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 readingOrder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 readingOrder="1"/>
    </xf>
    <xf numFmtId="4" fontId="5" fillId="0" borderId="1" xfId="0" applyNumberFormat="1" applyFont="1" applyFill="1" applyBorder="1" applyAlignment="1">
      <alignment vertical="center" wrapText="1" readingOrder="1"/>
    </xf>
    <xf numFmtId="0" fontId="6" fillId="0" borderId="0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 readingOrder="1"/>
    </xf>
    <xf numFmtId="164" fontId="5" fillId="0" borderId="1" xfId="11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vertical="center" readingOrder="1"/>
    </xf>
    <xf numFmtId="4" fontId="5" fillId="0" borderId="1" xfId="0" applyNumberFormat="1" applyFont="1" applyFill="1" applyBorder="1" applyAlignment="1">
      <alignment vertical="center" readingOrder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" fontId="6" fillId="0" borderId="0" xfId="0" applyNumberFormat="1" applyFont="1" applyFill="1" applyBorder="1"/>
    <xf numFmtId="4" fontId="5" fillId="0" borderId="0" xfId="0" applyNumberFormat="1" applyFont="1" applyFill="1" applyBorder="1"/>
    <xf numFmtId="4" fontId="5" fillId="0" borderId="1" xfId="0" applyNumberFormat="1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center" wrapText="1"/>
    </xf>
    <xf numFmtId="49" fontId="5" fillId="0" borderId="1" xfId="11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/>
    </xf>
    <xf numFmtId="0" fontId="8" fillId="0" borderId="1" xfId="0" applyFont="1" applyFill="1" applyBorder="1"/>
    <xf numFmtId="1" fontId="5" fillId="0" borderId="1" xfId="0" applyNumberFormat="1" applyFont="1" applyFill="1" applyBorder="1" applyAlignment="1">
      <alignment horizontal="center" vertical="center"/>
    </xf>
    <xf numFmtId="4" fontId="5" fillId="0" borderId="1" xfId="1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4" fontId="6" fillId="0" borderId="1" xfId="0" applyNumberFormat="1" applyFont="1" applyFill="1" applyBorder="1"/>
    <xf numFmtId="4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2" fontId="5" fillId="0" borderId="1" xfId="0" applyNumberFormat="1" applyFont="1" applyFill="1" applyBorder="1" applyAlignment="1">
      <alignment horizontal="right" vertical="center" readingOrder="1"/>
    </xf>
    <xf numFmtId="2" fontId="5" fillId="0" borderId="1" xfId="0" applyNumberFormat="1" applyFont="1" applyFill="1" applyBorder="1" applyAlignment="1">
      <alignment vertical="center" readingOrder="1"/>
    </xf>
    <xf numFmtId="2" fontId="5" fillId="0" borderId="1" xfId="0" applyNumberFormat="1" applyFont="1" applyFill="1" applyBorder="1" applyAlignment="1">
      <alignment vertical="center"/>
    </xf>
    <xf numFmtId="2" fontId="5" fillId="0" borderId="1" xfId="11" applyNumberFormat="1" applyFont="1" applyFill="1" applyBorder="1" applyAlignment="1">
      <alignment horizontal="right" vertical="center" readingOrder="1"/>
    </xf>
    <xf numFmtId="2" fontId="5" fillId="0" borderId="1" xfId="11" applyNumberFormat="1" applyFont="1" applyFill="1" applyBorder="1" applyAlignment="1">
      <alignment vertical="center" readingOrder="1"/>
    </xf>
    <xf numFmtId="2" fontId="5" fillId="0" borderId="1" xfId="0" applyNumberFormat="1" applyFont="1" applyFill="1" applyBorder="1" applyAlignment="1">
      <alignment horizontal="right" vertical="center"/>
    </xf>
    <xf numFmtId="4" fontId="5" fillId="0" borderId="1" xfId="11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wrapText="1"/>
    </xf>
    <xf numFmtId="4" fontId="5" fillId="0" borderId="1" xfId="11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left" vertical="center" wrapText="1"/>
    </xf>
    <xf numFmtId="4" fontId="5" fillId="0" borderId="1" xfId="11" applyNumberFormat="1" applyFont="1" applyFill="1" applyBorder="1" applyAlignment="1">
      <alignment vertical="center" readingOrder="1"/>
    </xf>
    <xf numFmtId="4" fontId="5" fillId="0" borderId="1" xfId="12" applyNumberFormat="1" applyFont="1" applyFill="1" applyBorder="1" applyAlignment="1">
      <alignment vertical="center" readingOrder="1"/>
    </xf>
    <xf numFmtId="0" fontId="5" fillId="0" borderId="1" xfId="1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4" fontId="5" fillId="0" borderId="1" xfId="11" applyNumberFormat="1" applyFont="1" applyFill="1" applyBorder="1" applyAlignment="1">
      <alignment horizontal="right" vertical="center" wrapText="1" readingOrder="1"/>
    </xf>
    <xf numFmtId="4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wrapText="1"/>
    </xf>
    <xf numFmtId="4" fontId="7" fillId="0" borderId="0" xfId="0" applyNumberFormat="1" applyFont="1" applyFill="1" applyBorder="1" applyAlignment="1">
      <alignment vertical="center"/>
    </xf>
    <xf numFmtId="0" fontId="5" fillId="0" borderId="1" xfId="9" applyFont="1" applyFill="1" applyBorder="1" applyAlignment="1">
      <alignment horizontal="left" vertical="center" wrapText="1"/>
    </xf>
    <xf numFmtId="0" fontId="5" fillId="0" borderId="1" xfId="9" applyFont="1" applyFill="1" applyBorder="1" applyAlignment="1">
      <alignment horizontal="center" vertical="center"/>
    </xf>
    <xf numFmtId="0" fontId="5" fillId="0" borderId="1" xfId="9" applyFont="1" applyFill="1" applyBorder="1" applyAlignment="1">
      <alignment horizontal="center" vertical="center" wrapText="1"/>
    </xf>
    <xf numFmtId="1" fontId="5" fillId="0" borderId="1" xfId="9" applyNumberFormat="1" applyFont="1" applyFill="1" applyBorder="1" applyAlignment="1">
      <alignment horizontal="center" vertical="center" readingOrder="1"/>
    </xf>
    <xf numFmtId="4" fontId="5" fillId="0" borderId="1" xfId="9" applyNumberFormat="1" applyFont="1" applyFill="1" applyBorder="1" applyAlignment="1">
      <alignment horizontal="right" vertical="center" readingOrder="1"/>
    </xf>
    <xf numFmtId="4" fontId="6" fillId="0" borderId="1" xfId="0" applyNumberFormat="1" applyFont="1" applyFill="1" applyBorder="1" applyAlignment="1">
      <alignment horizontal="right" vertical="center" wrapText="1" readingOrder="1"/>
    </xf>
    <xf numFmtId="4" fontId="6" fillId="0" borderId="1" xfId="0" applyNumberFormat="1" applyFont="1" applyFill="1" applyBorder="1" applyAlignment="1">
      <alignment horizontal="center" vertical="center" wrapText="1" readingOrder="1"/>
    </xf>
    <xf numFmtId="1" fontId="6" fillId="0" borderId="1" xfId="0" applyNumberFormat="1" applyFont="1" applyFill="1" applyBorder="1" applyAlignment="1">
      <alignment horizontal="center" vertical="center" readingOrder="1"/>
    </xf>
    <xf numFmtId="4" fontId="6" fillId="0" borderId="1" xfId="11" applyNumberFormat="1" applyFont="1" applyFill="1" applyBorder="1" applyAlignment="1">
      <alignment horizontal="right" vertical="center" readingOrder="1"/>
    </xf>
    <xf numFmtId="4" fontId="6" fillId="0" borderId="1" xfId="0" applyNumberFormat="1" applyFont="1" applyFill="1" applyBorder="1" applyAlignment="1">
      <alignment horizontal="right" vertical="center" readingOrder="1"/>
    </xf>
    <xf numFmtId="4" fontId="6" fillId="0" borderId="1" xfId="11" applyNumberFormat="1" applyFont="1" applyFill="1" applyBorder="1" applyAlignment="1">
      <alignment horizontal="center" vertical="center" readingOrder="1"/>
    </xf>
    <xf numFmtId="49" fontId="6" fillId="0" borderId="1" xfId="11" applyNumberFormat="1" applyFont="1" applyFill="1" applyBorder="1" applyAlignment="1">
      <alignment horizontal="center" vertical="center"/>
    </xf>
    <xf numFmtId="4" fontId="6" fillId="0" borderId="1" xfId="11" applyNumberFormat="1" applyFont="1" applyFill="1" applyBorder="1" applyAlignment="1">
      <alignment horizontal="center" vertical="center"/>
    </xf>
    <xf numFmtId="4" fontId="6" fillId="0" borderId="1" xfId="11" applyNumberFormat="1" applyFont="1" applyFill="1" applyBorder="1" applyAlignment="1">
      <alignment horizontal="right" vertical="center" wrapText="1" readingOrder="1"/>
    </xf>
    <xf numFmtId="4" fontId="13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vertical="center"/>
    </xf>
    <xf numFmtId="49" fontId="5" fillId="0" borderId="1" xfId="0" quotePrefix="1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" fontId="5" fillId="0" borderId="1" xfId="11" applyNumberFormat="1" applyFont="1" applyFill="1" applyBorder="1" applyAlignment="1">
      <alignment horizontal="right" vertical="center" readingOrder="1"/>
    </xf>
    <xf numFmtId="0" fontId="6" fillId="0" borderId="1" xfId="0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readingOrder="1"/>
    </xf>
    <xf numFmtId="2" fontId="5" fillId="0" borderId="1" xfId="11" applyNumberFormat="1" applyFont="1" applyFill="1" applyBorder="1" applyAlignment="1">
      <alignment horizontal="right" vertical="center" readingOrder="1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 wrapText="1" readingOrder="1"/>
    </xf>
    <xf numFmtId="49" fontId="5" fillId="0" borderId="1" xfId="0" applyNumberFormat="1" applyFont="1" applyFill="1" applyBorder="1" applyAlignment="1">
      <alignment horizontal="center" vertical="center" textRotation="90" wrapText="1"/>
    </xf>
    <xf numFmtId="1" fontId="5" fillId="0" borderId="1" xfId="0" applyNumberFormat="1" applyFont="1" applyFill="1" applyBorder="1" applyAlignment="1">
      <alignment horizontal="center" vertical="center" textRotation="90" wrapText="1" readingOrder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center" vertical="center" textRotation="90" wrapText="1" readingOrder="1"/>
    </xf>
    <xf numFmtId="164" fontId="5" fillId="0" borderId="1" xfId="11" applyNumberFormat="1" applyFont="1" applyFill="1" applyBorder="1" applyAlignment="1">
      <alignment horizontal="center" vertical="center" textRotation="90" wrapText="1" readingOrder="1"/>
    </xf>
    <xf numFmtId="0" fontId="7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justify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center"/>
    </xf>
    <xf numFmtId="164" fontId="5" fillId="0" borderId="1" xfId="11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Fill="1" applyBorder="1" applyAlignment="1">
      <alignment horizontal="center" vertical="center" wrapText="1" readingOrder="1"/>
    </xf>
    <xf numFmtId="4" fontId="5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 wrapText="1" readingOrder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11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vertical="center" wrapText="1" readingOrder="1"/>
    </xf>
    <xf numFmtId="0" fontId="5" fillId="0" borderId="1" xfId="0" applyFont="1" applyFill="1" applyBorder="1" applyAlignment="1">
      <alignment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  <protection hidden="1"/>
    </xf>
    <xf numFmtId="4" fontId="5" fillId="0" borderId="1" xfId="11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4" fontId="5" fillId="0" borderId="1" xfId="12" applyNumberFormat="1" applyFont="1" applyFill="1" applyBorder="1" applyAlignment="1">
      <alignment vertical="center" readingOrder="1"/>
    </xf>
    <xf numFmtId="4" fontId="5" fillId="0" borderId="1" xfId="11" applyNumberFormat="1" applyFont="1" applyFill="1" applyBorder="1" applyAlignment="1">
      <alignment vertical="center" readingOrder="1"/>
    </xf>
    <xf numFmtId="0" fontId="5" fillId="0" borderId="1" xfId="10" applyFont="1" applyFill="1" applyBorder="1" applyAlignment="1" applyProtection="1">
      <alignment horizontal="left" vertical="center" wrapText="1"/>
      <protection locked="0"/>
    </xf>
    <xf numFmtId="4" fontId="5" fillId="0" borderId="1" xfId="0" applyNumberFormat="1" applyFont="1" applyFill="1" applyBorder="1" applyAlignment="1">
      <alignment horizontal="right" vertical="center" readingOrder="1"/>
    </xf>
    <xf numFmtId="0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 readingOrder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</cellXfs>
  <cellStyles count="13">
    <cellStyle name="Обычный" xfId="0" builtinId="0"/>
    <cellStyle name="Обычный 10" xfId="1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_Перечень жилого фонда не выбравших способ управления" xfId="10"/>
    <cellStyle name="Финансовый" xfId="11" builtinId="3"/>
    <cellStyle name="Финансовый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vakova_OV/Desktop/&#1048;&#1079;&#1084;&#1077;&#1085;&#1077;&#1085;&#1080;&#1103;%20&#1050;&#1055;%202017-2019/&#1055;&#1088;&#1080;&#1083;&#1086;&#1078;&#1077;&#1085;&#1080;&#1077;%201%2020017-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"/>
    </sheetNames>
    <sheetDataSet>
      <sheetData sheetId="0">
        <row r="134">
          <cell r="H134">
            <v>562.1</v>
          </cell>
        </row>
        <row r="478">
          <cell r="H478">
            <v>1216.0999999999999</v>
          </cell>
        </row>
        <row r="479">
          <cell r="H479">
            <v>1114</v>
          </cell>
        </row>
        <row r="585">
          <cell r="H585">
            <v>993.6</v>
          </cell>
        </row>
        <row r="602">
          <cell r="H602">
            <v>1750.6</v>
          </cell>
        </row>
        <row r="620">
          <cell r="H620">
            <v>1738.5</v>
          </cell>
        </row>
        <row r="644">
          <cell r="H644">
            <v>306.5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IV1111"/>
  <sheetViews>
    <sheetView tabSelected="1" view="pageBreakPreview" topLeftCell="A1105" zoomScaleNormal="80" zoomScaleSheetLayoutView="100" zoomScalePageLayoutView="70" workbookViewId="0">
      <selection activeCell="K7" sqref="K7:O7"/>
    </sheetView>
  </sheetViews>
  <sheetFormatPr defaultRowHeight="15.75" x14ac:dyDescent="0.25"/>
  <cols>
    <col min="1" max="1" width="6" style="4" customWidth="1"/>
    <col min="2" max="2" width="53.42578125" style="5" customWidth="1"/>
    <col min="3" max="3" width="10.28515625" style="4" customWidth="1"/>
    <col min="4" max="4" width="6.7109375" style="4" customWidth="1"/>
    <col min="5" max="5" width="16.140625" style="4" customWidth="1"/>
    <col min="6" max="7" width="6.7109375" style="11" customWidth="1"/>
    <col min="8" max="8" width="15.140625" style="23" customWidth="1"/>
    <col min="9" max="10" width="13.7109375" style="23" customWidth="1"/>
    <col min="11" max="11" width="18.85546875" style="15" customWidth="1"/>
    <col min="12" max="14" width="7.7109375" style="24" customWidth="1"/>
    <col min="15" max="15" width="20.7109375" style="15" customWidth="1"/>
    <col min="16" max="16" width="14.140625" style="27" customWidth="1"/>
    <col min="17" max="17" width="12.28515625" style="27" customWidth="1"/>
    <col min="18" max="18" width="12.28515625" style="63" customWidth="1"/>
    <col min="19" max="19" width="17.28515625" style="2" customWidth="1"/>
    <col min="20" max="20" width="18.140625" style="2" customWidth="1"/>
    <col min="21" max="21" width="17.7109375" style="2" customWidth="1"/>
    <col min="22" max="22" width="17.28515625" style="1" bestFit="1" customWidth="1"/>
    <col min="23" max="23" width="15.42578125" style="1" bestFit="1" customWidth="1"/>
    <col min="24" max="16384" width="9.140625" style="1"/>
  </cols>
  <sheetData>
    <row r="1" spans="1:22" ht="20.25" customHeight="1" x14ac:dyDescent="0.25">
      <c r="O1" s="131" t="s">
        <v>1990</v>
      </c>
      <c r="P1" s="131"/>
      <c r="Q1" s="131"/>
      <c r="R1" s="131"/>
    </row>
    <row r="2" spans="1:22" ht="75" customHeight="1" x14ac:dyDescent="0.25">
      <c r="O2" s="131"/>
      <c r="P2" s="131"/>
      <c r="Q2" s="131"/>
      <c r="R2" s="131"/>
    </row>
    <row r="3" spans="1:22" ht="33.75" customHeight="1" x14ac:dyDescent="0.25">
      <c r="A3" s="132" t="s">
        <v>75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</row>
    <row r="4" spans="1:22" ht="8.4499999999999993" customHeight="1" x14ac:dyDescent="0.25">
      <c r="A4" s="43"/>
      <c r="B4" s="6"/>
      <c r="C4" s="40"/>
      <c r="D4" s="6"/>
      <c r="E4" s="40"/>
      <c r="F4" s="12"/>
      <c r="G4" s="12"/>
      <c r="H4" s="25"/>
      <c r="I4" s="25"/>
      <c r="J4" s="25"/>
      <c r="K4" s="25"/>
      <c r="L4" s="25"/>
      <c r="M4" s="25"/>
      <c r="N4" s="25"/>
      <c r="O4" s="25"/>
      <c r="P4" s="25"/>
      <c r="Q4" s="25"/>
      <c r="R4" s="60"/>
    </row>
    <row r="5" spans="1:22" ht="25.15" customHeight="1" x14ac:dyDescent="0.25">
      <c r="A5" s="132" t="s">
        <v>0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</row>
    <row r="6" spans="1:22" ht="9" customHeight="1" x14ac:dyDescent="0.25">
      <c r="A6" s="43"/>
      <c r="B6" s="43"/>
      <c r="C6" s="43"/>
      <c r="D6" s="43"/>
      <c r="E6" s="43"/>
      <c r="F6" s="13"/>
      <c r="G6" s="13"/>
      <c r="H6" s="26"/>
      <c r="I6" s="26"/>
      <c r="J6" s="26"/>
      <c r="K6" s="26"/>
      <c r="L6" s="26"/>
      <c r="M6" s="26"/>
      <c r="N6" s="26"/>
      <c r="O6" s="26"/>
      <c r="P6" s="26"/>
      <c r="Q6" s="26"/>
      <c r="R6" s="61"/>
    </row>
    <row r="7" spans="1:22" ht="33" customHeight="1" x14ac:dyDescent="0.25">
      <c r="A7" s="134" t="s">
        <v>18</v>
      </c>
      <c r="B7" s="134" t="s">
        <v>69</v>
      </c>
      <c r="C7" s="115" t="s">
        <v>19</v>
      </c>
      <c r="D7" s="115"/>
      <c r="E7" s="123" t="s">
        <v>20</v>
      </c>
      <c r="F7" s="126" t="s">
        <v>21</v>
      </c>
      <c r="G7" s="126" t="s">
        <v>22</v>
      </c>
      <c r="H7" s="129" t="s">
        <v>32</v>
      </c>
      <c r="I7" s="136" t="s">
        <v>34</v>
      </c>
      <c r="J7" s="136"/>
      <c r="K7" s="137" t="s">
        <v>23</v>
      </c>
      <c r="L7" s="137"/>
      <c r="M7" s="137"/>
      <c r="N7" s="137"/>
      <c r="O7" s="137"/>
      <c r="P7" s="124" t="s">
        <v>67</v>
      </c>
      <c r="Q7" s="124" t="s">
        <v>66</v>
      </c>
      <c r="R7" s="125" t="s">
        <v>24</v>
      </c>
    </row>
    <row r="8" spans="1:22" ht="15" customHeight="1" x14ac:dyDescent="0.25">
      <c r="A8" s="134"/>
      <c r="B8" s="134"/>
      <c r="C8" s="123" t="s">
        <v>25</v>
      </c>
      <c r="D8" s="123" t="s">
        <v>51</v>
      </c>
      <c r="E8" s="123"/>
      <c r="F8" s="126"/>
      <c r="G8" s="126"/>
      <c r="H8" s="129"/>
      <c r="I8" s="129" t="s">
        <v>16</v>
      </c>
      <c r="J8" s="129" t="s">
        <v>17</v>
      </c>
      <c r="K8" s="128" t="s">
        <v>33</v>
      </c>
      <c r="L8" s="137" t="s">
        <v>35</v>
      </c>
      <c r="M8" s="137"/>
      <c r="N8" s="137"/>
      <c r="O8" s="137"/>
      <c r="P8" s="124"/>
      <c r="Q8" s="124"/>
      <c r="R8" s="125"/>
    </row>
    <row r="9" spans="1:22" ht="201" customHeight="1" x14ac:dyDescent="0.25">
      <c r="A9" s="134"/>
      <c r="B9" s="134"/>
      <c r="C9" s="123"/>
      <c r="D9" s="123"/>
      <c r="E9" s="123"/>
      <c r="F9" s="126"/>
      <c r="G9" s="126"/>
      <c r="H9" s="129"/>
      <c r="I9" s="129"/>
      <c r="J9" s="129"/>
      <c r="K9" s="128"/>
      <c r="L9" s="16" t="s">
        <v>1</v>
      </c>
      <c r="M9" s="16" t="s">
        <v>2</v>
      </c>
      <c r="N9" s="16" t="s">
        <v>9</v>
      </c>
      <c r="O9" s="16" t="s">
        <v>26</v>
      </c>
      <c r="P9" s="124"/>
      <c r="Q9" s="124"/>
      <c r="R9" s="125"/>
    </row>
    <row r="10" spans="1:22" s="4" customFormat="1" ht="23.25" customHeight="1" x14ac:dyDescent="0.25">
      <c r="A10" s="134"/>
      <c r="B10" s="134"/>
      <c r="C10" s="123"/>
      <c r="D10" s="123"/>
      <c r="E10" s="123"/>
      <c r="F10" s="126"/>
      <c r="G10" s="126"/>
      <c r="H10" s="45" t="s">
        <v>73</v>
      </c>
      <c r="I10" s="45" t="s">
        <v>73</v>
      </c>
      <c r="J10" s="45" t="s">
        <v>73</v>
      </c>
      <c r="K10" s="17" t="s">
        <v>27</v>
      </c>
      <c r="L10" s="44" t="s">
        <v>27</v>
      </c>
      <c r="M10" s="44" t="s">
        <v>27</v>
      </c>
      <c r="N10" s="44" t="s">
        <v>27</v>
      </c>
      <c r="O10" s="17" t="s">
        <v>27</v>
      </c>
      <c r="P10" s="18" t="s">
        <v>74</v>
      </c>
      <c r="Q10" s="18" t="s">
        <v>74</v>
      </c>
      <c r="R10" s="125"/>
      <c r="S10" s="40"/>
      <c r="T10" s="40"/>
      <c r="U10" s="40"/>
    </row>
    <row r="11" spans="1:22" s="4" customFormat="1" ht="21" customHeight="1" x14ac:dyDescent="0.25">
      <c r="A11" s="46">
        <v>1</v>
      </c>
      <c r="B11" s="46">
        <v>2</v>
      </c>
      <c r="C11" s="46">
        <v>3</v>
      </c>
      <c r="D11" s="46">
        <v>4</v>
      </c>
      <c r="E11" s="46">
        <v>5</v>
      </c>
      <c r="F11" s="48">
        <v>6</v>
      </c>
      <c r="G11" s="48">
        <v>7</v>
      </c>
      <c r="H11" s="19">
        <v>8</v>
      </c>
      <c r="I11" s="19">
        <v>9</v>
      </c>
      <c r="J11" s="19">
        <v>10</v>
      </c>
      <c r="K11" s="20">
        <v>11</v>
      </c>
      <c r="L11" s="19">
        <v>12</v>
      </c>
      <c r="M11" s="19">
        <v>13</v>
      </c>
      <c r="N11" s="19">
        <v>14</v>
      </c>
      <c r="O11" s="20">
        <v>15</v>
      </c>
      <c r="P11" s="19">
        <v>16</v>
      </c>
      <c r="Q11" s="19">
        <v>17</v>
      </c>
      <c r="R11" s="59">
        <v>18</v>
      </c>
      <c r="S11" s="40"/>
      <c r="T11" s="40"/>
      <c r="U11" s="40"/>
    </row>
    <row r="12" spans="1:22" ht="27" customHeight="1" x14ac:dyDescent="0.25">
      <c r="A12" s="135" t="s">
        <v>68</v>
      </c>
      <c r="B12" s="135"/>
      <c r="C12" s="38" t="s">
        <v>30</v>
      </c>
      <c r="D12" s="38" t="s">
        <v>30</v>
      </c>
      <c r="E12" s="38" t="s">
        <v>30</v>
      </c>
      <c r="F12" s="14" t="s">
        <v>30</v>
      </c>
      <c r="G12" s="14" t="s">
        <v>30</v>
      </c>
      <c r="H12" s="21">
        <f>H14+H22+H79+H82+H85+H88+H92+H102+H105+H110+H119+H124+H133+H136+H139+H149+H164+H168+H171+H174+H182+H186+H189+H193+H197+H200+H204+H212+H215+H221+H225+H228+H231+H234+H248+H253+H256+H311+H316+H334+H355+H358+H361+H364+H397+H401+H404+H408+H412+H415+H419+H422+H972+H979+H986+H990+H999+H1016+H1022+H1030+H1033+H1036+H1041+H1050+H1054+H1057+H1061+H1064+H1106+H1109</f>
        <v>1181064.3100000003</v>
      </c>
      <c r="I12" s="21">
        <f>I14+I22+I79+I82+I85+I88+I92+I102+I105+I110+I119+I124+I133+I136+I139+I149+I164+I168+I171+I174+I182+I186+I189+I193+I197+I200+I204+I212+I215+I221+I225+I228+I231+I234+I248+I253+I256+I311+I316+I334+I355+I358+I361+I364+I397+I401+I404+I408+I412+I415+I419+I422+I972+I979+I986+I990+I999+I1016+I1022+I1030+I1033+I1036+I1041+I1050+I1054+I1057+I1061+I1064+I1106+I1109</f>
        <v>221026.14999999991</v>
      </c>
      <c r="J12" s="21">
        <f>J14+J22+J79+J82+J85+J88+J92+J102+J105+J110+J119+J124+J133+J136+J139+J149+J164+J168+J171+J174+J182+J186+J189+J193+J197+J200+J204+J212+J215+J221+J225+J228+J231+J234+J248+J253+J256+J311+J316+J334+J355+J358+J361+J364+J397+J401+J404+J408+J412+J415+J419+J422+J972+J979+J986+J990+J999+J1016+J1022+J1030+J1033+J1036+J1041+J1050+J1054+J1057+J1061+J1064+J1106+J1109</f>
        <v>869839.01000000013</v>
      </c>
      <c r="K12" s="21">
        <v>4094426782.5</v>
      </c>
      <c r="L12" s="21">
        <f>L14+L22+L79+L82+L85+L88+L92+L102+L105+L110+L119+L124+L133+L136+L139+L149+L164+L168+L171+L174+L182+L186+L189+L193+L197+L200+L204+L212+L215+L221+L225+L228+L231+L234+L248+L253+L256+L311+L316+L334+L355+L358+L361+L364+L397+L401+L404+L408+L412+L415+L419+L422+L972+L979+L986+L990+L999+L1016+L1022+L1030+L1033+L1036+L1041+L1050+L1054+L1057+L1061+L1064+L1106+L1109</f>
        <v>0</v>
      </c>
      <c r="M12" s="21">
        <f>M14+M22+M79+M82+M85+M88+M92+M102+M105+M110+M119+M124+M133+M136+M139+M149+M164+M168+M171+M174+M182+M186+M189+M193+M197+M200+M204+M212+M215+M221+M225+M228+M231+M234+M248+M253+M256+M311+M316+M334+M355+M358+M361+M364+M397+M401+M404+M408+M412+M415+M419+M422+M972+M979+M986+M990+M999+M1016+M1022+M1030+M1033+M1036+M1041+M1050+M1054+M1057+M1061+M1064+M1106+M1109</f>
        <v>0</v>
      </c>
      <c r="N12" s="21">
        <f>N14+N22+N79+N82+N85+N88+N92+N102+N105+N110+N119+N124+N133+N136+N139+N149+N164+N168+N171+N174+N182+N186+N189+N193+N197+N200+N204+N212+N215+N221+N225+N228+N231+N234+N248+N253+N256+N311+N316+N334+N355+N358+N361+N364+N397+N401+N404+N408+N412+N415+N419+N422+N972+N979+N986+N990+N999+N1016+N1022+N1030+N1033+N1036+N1041+N1050+N1054+N1057+N1061+N1064+N1106+N1109</f>
        <v>0</v>
      </c>
      <c r="O12" s="21">
        <v>4094426782.5</v>
      </c>
      <c r="P12" s="21">
        <f>K12/H12</f>
        <v>3466.7263652222282</v>
      </c>
      <c r="Q12" s="28" t="s">
        <v>30</v>
      </c>
      <c r="R12" s="58" t="s">
        <v>30</v>
      </c>
    </row>
    <row r="13" spans="1:22" ht="30" customHeight="1" x14ac:dyDescent="0.25">
      <c r="A13" s="116" t="s">
        <v>3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52"/>
    </row>
    <row r="14" spans="1:22" ht="39.950000000000003" customHeight="1" x14ac:dyDescent="0.25">
      <c r="A14" s="118" t="s">
        <v>8</v>
      </c>
      <c r="B14" s="130"/>
      <c r="C14" s="38" t="s">
        <v>30</v>
      </c>
      <c r="D14" s="38" t="s">
        <v>30</v>
      </c>
      <c r="E14" s="38" t="s">
        <v>30</v>
      </c>
      <c r="F14" s="14" t="s">
        <v>30</v>
      </c>
      <c r="G14" s="14" t="s">
        <v>30</v>
      </c>
      <c r="H14" s="101">
        <f t="shared" ref="H14:N14" si="0">SUM(H15:H20)</f>
        <v>3802.91</v>
      </c>
      <c r="I14" s="101">
        <f t="shared" si="0"/>
        <v>13</v>
      </c>
      <c r="J14" s="101">
        <f t="shared" si="0"/>
        <v>3496.24</v>
      </c>
      <c r="K14" s="101">
        <f>SUM(K15:K20)</f>
        <v>27283786.100000001</v>
      </c>
      <c r="L14" s="101">
        <f t="shared" si="0"/>
        <v>0</v>
      </c>
      <c r="M14" s="101">
        <f t="shared" si="0"/>
        <v>0</v>
      </c>
      <c r="N14" s="101">
        <f t="shared" si="0"/>
        <v>0</v>
      </c>
      <c r="O14" s="101">
        <f>SUM(O15:O20)</f>
        <v>27283786.100000001</v>
      </c>
      <c r="P14" s="101">
        <f>K14/H14</f>
        <v>7174.4495925488645</v>
      </c>
      <c r="Q14" s="102" t="s">
        <v>30</v>
      </c>
      <c r="R14" s="58" t="s">
        <v>30</v>
      </c>
      <c r="S14" s="52"/>
    </row>
    <row r="15" spans="1:22" ht="23.1" customHeight="1" x14ac:dyDescent="0.25">
      <c r="A15" s="39" t="s">
        <v>947</v>
      </c>
      <c r="B15" s="9" t="s">
        <v>76</v>
      </c>
      <c r="C15" s="39">
        <v>1980</v>
      </c>
      <c r="D15" s="39" t="s">
        <v>29</v>
      </c>
      <c r="E15" s="46" t="s">
        <v>28</v>
      </c>
      <c r="F15" s="48">
        <v>2</v>
      </c>
      <c r="G15" s="48">
        <v>3</v>
      </c>
      <c r="H15" s="22">
        <v>962.76</v>
      </c>
      <c r="I15" s="22">
        <v>0</v>
      </c>
      <c r="J15" s="22">
        <v>876.66</v>
      </c>
      <c r="K15" s="22">
        <f t="shared" ref="K15:K20" si="1">SUM(L15:O15)</f>
        <v>5208500</v>
      </c>
      <c r="L15" s="22">
        <v>0</v>
      </c>
      <c r="M15" s="22">
        <v>0</v>
      </c>
      <c r="N15" s="22">
        <v>0</v>
      </c>
      <c r="O15" s="22">
        <v>5208500</v>
      </c>
      <c r="P15" s="22">
        <f t="shared" ref="P15:P20" si="2">K15/H15</f>
        <v>5409.9671776974528</v>
      </c>
      <c r="Q15" s="36">
        <v>9673</v>
      </c>
      <c r="R15" s="59" t="s">
        <v>79</v>
      </c>
      <c r="S15" s="52"/>
      <c r="T15" s="52"/>
      <c r="U15" s="52"/>
      <c r="V15" s="53"/>
    </row>
    <row r="16" spans="1:22" ht="23.1" customHeight="1" x14ac:dyDescent="0.25">
      <c r="A16" s="39" t="s">
        <v>948</v>
      </c>
      <c r="B16" s="9" t="s">
        <v>80</v>
      </c>
      <c r="C16" s="39">
        <v>1961</v>
      </c>
      <c r="D16" s="39" t="s">
        <v>29</v>
      </c>
      <c r="E16" s="46" t="s">
        <v>28</v>
      </c>
      <c r="F16" s="48">
        <v>2</v>
      </c>
      <c r="G16" s="48">
        <v>2</v>
      </c>
      <c r="H16" s="22">
        <v>605.4</v>
      </c>
      <c r="I16" s="22">
        <v>0</v>
      </c>
      <c r="J16" s="22">
        <v>565</v>
      </c>
      <c r="K16" s="22">
        <f t="shared" si="1"/>
        <v>4421491.4000000004</v>
      </c>
      <c r="L16" s="22">
        <v>0</v>
      </c>
      <c r="M16" s="22">
        <v>0</v>
      </c>
      <c r="N16" s="22">
        <v>0</v>
      </c>
      <c r="O16" s="22">
        <v>4421491.4000000004</v>
      </c>
      <c r="P16" s="22">
        <f t="shared" si="2"/>
        <v>7303.4215394780322</v>
      </c>
      <c r="Q16" s="36">
        <v>9673</v>
      </c>
      <c r="R16" s="59" t="s">
        <v>78</v>
      </c>
      <c r="S16" s="52"/>
    </row>
    <row r="17" spans="1:21" s="3" customFormat="1" ht="23.1" customHeight="1" x14ac:dyDescent="0.25">
      <c r="A17" s="39" t="s">
        <v>949</v>
      </c>
      <c r="B17" s="9" t="s">
        <v>81</v>
      </c>
      <c r="C17" s="39">
        <v>1949</v>
      </c>
      <c r="D17" s="39" t="s">
        <v>29</v>
      </c>
      <c r="E17" s="46" t="s">
        <v>28</v>
      </c>
      <c r="F17" s="48">
        <v>2</v>
      </c>
      <c r="G17" s="48">
        <v>1</v>
      </c>
      <c r="H17" s="22">
        <v>337.9</v>
      </c>
      <c r="I17" s="22">
        <v>13</v>
      </c>
      <c r="J17" s="22">
        <v>296.60000000000002</v>
      </c>
      <c r="K17" s="22">
        <f t="shared" si="1"/>
        <v>3068453.7</v>
      </c>
      <c r="L17" s="22">
        <v>0</v>
      </c>
      <c r="M17" s="22">
        <v>0</v>
      </c>
      <c r="N17" s="22">
        <v>0</v>
      </c>
      <c r="O17" s="22">
        <v>3068453.7</v>
      </c>
      <c r="P17" s="22">
        <f t="shared" si="2"/>
        <v>9080.9520568215466</v>
      </c>
      <c r="Q17" s="36">
        <v>9673</v>
      </c>
      <c r="R17" s="59" t="s">
        <v>77</v>
      </c>
      <c r="S17" s="10"/>
      <c r="T17" s="10"/>
      <c r="U17" s="10"/>
    </row>
    <row r="18" spans="1:21" s="3" customFormat="1" ht="23.1" customHeight="1" x14ac:dyDescent="0.25">
      <c r="A18" s="39" t="s">
        <v>950</v>
      </c>
      <c r="B18" s="9" t="s">
        <v>82</v>
      </c>
      <c r="C18" s="39">
        <v>1960</v>
      </c>
      <c r="D18" s="39" t="s">
        <v>29</v>
      </c>
      <c r="E18" s="46" t="s">
        <v>28</v>
      </c>
      <c r="F18" s="48">
        <v>2</v>
      </c>
      <c r="G18" s="48">
        <v>1</v>
      </c>
      <c r="H18" s="22">
        <v>294.8</v>
      </c>
      <c r="I18" s="22">
        <v>0</v>
      </c>
      <c r="J18" s="22">
        <v>230.2</v>
      </c>
      <c r="K18" s="22">
        <f t="shared" si="1"/>
        <v>2743193.8</v>
      </c>
      <c r="L18" s="22">
        <v>0</v>
      </c>
      <c r="M18" s="22">
        <v>0</v>
      </c>
      <c r="N18" s="22">
        <v>0</v>
      </c>
      <c r="O18" s="22">
        <v>2743193.8</v>
      </c>
      <c r="P18" s="22">
        <f t="shared" si="2"/>
        <v>9305.2706919945722</v>
      </c>
      <c r="Q18" s="36">
        <v>9673</v>
      </c>
      <c r="R18" s="59" t="s">
        <v>77</v>
      </c>
      <c r="S18" s="10"/>
      <c r="T18" s="10"/>
      <c r="U18" s="10"/>
    </row>
    <row r="19" spans="1:21" ht="23.1" customHeight="1" x14ac:dyDescent="0.25">
      <c r="A19" s="39" t="s">
        <v>951</v>
      </c>
      <c r="B19" s="9" t="s">
        <v>83</v>
      </c>
      <c r="C19" s="39">
        <v>1967</v>
      </c>
      <c r="D19" s="39" t="s">
        <v>29</v>
      </c>
      <c r="E19" s="46" t="s">
        <v>28</v>
      </c>
      <c r="F19" s="48">
        <v>2</v>
      </c>
      <c r="G19" s="48">
        <v>2</v>
      </c>
      <c r="H19" s="22">
        <v>753.6</v>
      </c>
      <c r="I19" s="22">
        <v>0</v>
      </c>
      <c r="J19" s="22">
        <v>698.7</v>
      </c>
      <c r="K19" s="22">
        <f t="shared" si="1"/>
        <v>7168947.2000000002</v>
      </c>
      <c r="L19" s="22">
        <v>0</v>
      </c>
      <c r="M19" s="22">
        <v>0</v>
      </c>
      <c r="N19" s="22">
        <v>0</v>
      </c>
      <c r="O19" s="22">
        <v>7168947.2000000002</v>
      </c>
      <c r="P19" s="22">
        <f t="shared" si="2"/>
        <v>9512.9341825902338</v>
      </c>
      <c r="Q19" s="36">
        <v>9673</v>
      </c>
      <c r="R19" s="59" t="s">
        <v>78</v>
      </c>
      <c r="U19" s="52"/>
    </row>
    <row r="20" spans="1:21" ht="23.1" customHeight="1" x14ac:dyDescent="0.25">
      <c r="A20" s="39" t="s">
        <v>952</v>
      </c>
      <c r="B20" s="9" t="s">
        <v>84</v>
      </c>
      <c r="C20" s="39">
        <v>1979</v>
      </c>
      <c r="D20" s="39" t="s">
        <v>29</v>
      </c>
      <c r="E20" s="46" t="s">
        <v>28</v>
      </c>
      <c r="F20" s="48">
        <v>2</v>
      </c>
      <c r="G20" s="48">
        <v>3</v>
      </c>
      <c r="H20" s="22">
        <v>848.45</v>
      </c>
      <c r="I20" s="22">
        <v>0</v>
      </c>
      <c r="J20" s="22">
        <v>829.08</v>
      </c>
      <c r="K20" s="22">
        <f t="shared" si="1"/>
        <v>4673200</v>
      </c>
      <c r="L20" s="22">
        <v>0</v>
      </c>
      <c r="M20" s="22">
        <v>0</v>
      </c>
      <c r="N20" s="22">
        <v>0</v>
      </c>
      <c r="O20" s="22">
        <v>4673200</v>
      </c>
      <c r="P20" s="22">
        <f t="shared" si="2"/>
        <v>5507.9262183982555</v>
      </c>
      <c r="Q20" s="36">
        <v>9673</v>
      </c>
      <c r="R20" s="59" t="s">
        <v>79</v>
      </c>
    </row>
    <row r="21" spans="1:21" ht="30" customHeight="1" x14ac:dyDescent="0.25">
      <c r="A21" s="116" t="s">
        <v>4</v>
      </c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</row>
    <row r="22" spans="1:21" ht="39.950000000000003" customHeight="1" x14ac:dyDescent="0.25">
      <c r="A22" s="118" t="s">
        <v>944</v>
      </c>
      <c r="B22" s="118"/>
      <c r="C22" s="56" t="s">
        <v>30</v>
      </c>
      <c r="D22" s="56" t="s">
        <v>30</v>
      </c>
      <c r="E22" s="56" t="s">
        <v>30</v>
      </c>
      <c r="F22" s="103" t="s">
        <v>30</v>
      </c>
      <c r="G22" s="103" t="s">
        <v>30</v>
      </c>
      <c r="H22" s="104">
        <f t="shared" ref="H22:N22" si="3">SUM(H23:H77)</f>
        <v>119789.21</v>
      </c>
      <c r="I22" s="104">
        <f t="shared" si="3"/>
        <v>10149.4</v>
      </c>
      <c r="J22" s="104">
        <f t="shared" si="3"/>
        <v>86277.450000000012</v>
      </c>
      <c r="K22" s="104">
        <f>SUM(K23:K77)</f>
        <v>308081499.32999998</v>
      </c>
      <c r="L22" s="104">
        <f t="shared" si="3"/>
        <v>0</v>
      </c>
      <c r="M22" s="104">
        <f t="shared" si="3"/>
        <v>0</v>
      </c>
      <c r="N22" s="104">
        <f t="shared" si="3"/>
        <v>0</v>
      </c>
      <c r="O22" s="104">
        <f>SUM(O23:O77)</f>
        <v>308081499.32999998</v>
      </c>
      <c r="P22" s="105">
        <f>O22/H22</f>
        <v>2571.8635203454464</v>
      </c>
      <c r="Q22" s="106" t="s">
        <v>30</v>
      </c>
      <c r="R22" s="107" t="s">
        <v>30</v>
      </c>
    </row>
    <row r="23" spans="1:21" ht="24.75" customHeight="1" x14ac:dyDescent="0.25">
      <c r="A23" s="39" t="s">
        <v>36</v>
      </c>
      <c r="B23" s="47" t="s">
        <v>1768</v>
      </c>
      <c r="C23" s="46">
        <v>1987</v>
      </c>
      <c r="D23" s="46" t="s">
        <v>29</v>
      </c>
      <c r="E23" s="46" t="s">
        <v>28</v>
      </c>
      <c r="F23" s="48">
        <v>5</v>
      </c>
      <c r="G23" s="48">
        <v>10</v>
      </c>
      <c r="H23" s="29">
        <v>8349.2199999999993</v>
      </c>
      <c r="I23" s="29">
        <v>133</v>
      </c>
      <c r="J23" s="29">
        <v>6010.51</v>
      </c>
      <c r="K23" s="29">
        <f>SUM(L23:O23)</f>
        <v>11264900</v>
      </c>
      <c r="L23" s="29">
        <v>0</v>
      </c>
      <c r="M23" s="29">
        <v>0</v>
      </c>
      <c r="N23" s="29">
        <v>0</v>
      </c>
      <c r="O23" s="29">
        <v>11264900</v>
      </c>
      <c r="P23" s="36">
        <f>O23/H23</f>
        <v>1349.2158548942298</v>
      </c>
      <c r="Q23" s="36">
        <v>9673</v>
      </c>
      <c r="R23" s="59" t="s">
        <v>79</v>
      </c>
      <c r="S23" s="1"/>
      <c r="T23" s="1"/>
      <c r="U23" s="1"/>
    </row>
    <row r="24" spans="1:21" ht="21.95" customHeight="1" x14ac:dyDescent="0.25">
      <c r="A24" s="39" t="s">
        <v>37</v>
      </c>
      <c r="B24" s="47" t="s">
        <v>85</v>
      </c>
      <c r="C24" s="46">
        <v>1960</v>
      </c>
      <c r="D24" s="46" t="s">
        <v>29</v>
      </c>
      <c r="E24" s="46" t="s">
        <v>28</v>
      </c>
      <c r="F24" s="48">
        <v>2</v>
      </c>
      <c r="G24" s="48">
        <v>2</v>
      </c>
      <c r="H24" s="29">
        <v>874.85</v>
      </c>
      <c r="I24" s="29">
        <v>0</v>
      </c>
      <c r="J24" s="29">
        <v>644.45000000000005</v>
      </c>
      <c r="K24" s="22">
        <f t="shared" ref="K24:K56" si="4">SUM(L24:O24)</f>
        <v>7218816.9500000002</v>
      </c>
      <c r="L24" s="29">
        <v>0</v>
      </c>
      <c r="M24" s="29">
        <v>0</v>
      </c>
      <c r="N24" s="29">
        <v>0</v>
      </c>
      <c r="O24" s="22">
        <v>7218816.9500000002</v>
      </c>
      <c r="P24" s="36">
        <f>K24/H24</f>
        <v>8251.4910556095329</v>
      </c>
      <c r="Q24" s="36">
        <v>9673</v>
      </c>
      <c r="R24" s="59" t="s">
        <v>77</v>
      </c>
      <c r="S24" s="52">
        <f>O24+O26+O27+O28+O30+O31+O34+O38+O44+O46+O48+O45+O50+O51+O53</f>
        <v>53668972.950000003</v>
      </c>
      <c r="U24" s="52"/>
    </row>
    <row r="25" spans="1:21" ht="21.95" customHeight="1" x14ac:dyDescent="0.25">
      <c r="A25" s="39" t="s">
        <v>38</v>
      </c>
      <c r="B25" s="47" t="s">
        <v>86</v>
      </c>
      <c r="C25" s="46">
        <v>1957</v>
      </c>
      <c r="D25" s="46" t="s">
        <v>29</v>
      </c>
      <c r="E25" s="46" t="s">
        <v>28</v>
      </c>
      <c r="F25" s="48">
        <v>2</v>
      </c>
      <c r="G25" s="48">
        <v>2</v>
      </c>
      <c r="H25" s="29">
        <v>896.16</v>
      </c>
      <c r="I25" s="29">
        <v>0</v>
      </c>
      <c r="J25" s="29">
        <v>655.1</v>
      </c>
      <c r="K25" s="22">
        <f t="shared" si="4"/>
        <v>3843750</v>
      </c>
      <c r="L25" s="29">
        <v>0</v>
      </c>
      <c r="M25" s="29">
        <v>0</v>
      </c>
      <c r="N25" s="29">
        <v>0</v>
      </c>
      <c r="O25" s="22">
        <v>3843750</v>
      </c>
      <c r="P25" s="36">
        <f t="shared" ref="P25:P77" si="5">K25/H25</f>
        <v>4289.1336368505627</v>
      </c>
      <c r="Q25" s="36">
        <v>9673</v>
      </c>
      <c r="R25" s="59" t="s">
        <v>78</v>
      </c>
      <c r="S25" s="52">
        <f>O25+O29+O33+O35+O37+O39+O43+O47+O52+O54+O56+O61+O57+O60+O63+O64+O66+O73+O76+O77</f>
        <v>129032723.13999999</v>
      </c>
    </row>
    <row r="26" spans="1:21" ht="21.95" customHeight="1" x14ac:dyDescent="0.25">
      <c r="A26" s="39" t="s">
        <v>39</v>
      </c>
      <c r="B26" s="47" t="s">
        <v>87</v>
      </c>
      <c r="C26" s="46">
        <v>1959</v>
      </c>
      <c r="D26" s="46" t="s">
        <v>29</v>
      </c>
      <c r="E26" s="46" t="s">
        <v>28</v>
      </c>
      <c r="F26" s="48">
        <v>2</v>
      </c>
      <c r="G26" s="48">
        <v>3</v>
      </c>
      <c r="H26" s="29">
        <v>2061.3000000000002</v>
      </c>
      <c r="I26" s="29">
        <v>435.4</v>
      </c>
      <c r="J26" s="29">
        <v>1439.5</v>
      </c>
      <c r="K26" s="22">
        <f t="shared" si="4"/>
        <v>7196040</v>
      </c>
      <c r="L26" s="29">
        <v>0</v>
      </c>
      <c r="M26" s="29">
        <v>0</v>
      </c>
      <c r="N26" s="29">
        <v>0</v>
      </c>
      <c r="O26" s="22">
        <v>7196040</v>
      </c>
      <c r="P26" s="36">
        <f t="shared" si="5"/>
        <v>3491.0202299519719</v>
      </c>
      <c r="Q26" s="36">
        <v>9673</v>
      </c>
      <c r="R26" s="59" t="s">
        <v>77</v>
      </c>
    </row>
    <row r="27" spans="1:21" ht="21.95" customHeight="1" x14ac:dyDescent="0.25">
      <c r="A27" s="39" t="s">
        <v>40</v>
      </c>
      <c r="B27" s="47" t="s">
        <v>91</v>
      </c>
      <c r="C27" s="46">
        <v>1961</v>
      </c>
      <c r="D27" s="46" t="s">
        <v>29</v>
      </c>
      <c r="E27" s="46" t="s">
        <v>28</v>
      </c>
      <c r="F27" s="48">
        <v>3</v>
      </c>
      <c r="G27" s="48">
        <v>3</v>
      </c>
      <c r="H27" s="29">
        <v>1626.32</v>
      </c>
      <c r="I27" s="29">
        <v>383.42</v>
      </c>
      <c r="J27" s="29">
        <v>1139.78</v>
      </c>
      <c r="K27" s="22">
        <f>SUM(L27:O27)</f>
        <v>5298600</v>
      </c>
      <c r="L27" s="29">
        <v>0</v>
      </c>
      <c r="M27" s="29">
        <v>0</v>
      </c>
      <c r="N27" s="29">
        <v>0</v>
      </c>
      <c r="O27" s="22">
        <v>5298600</v>
      </c>
      <c r="P27" s="36">
        <f>K27/H27</f>
        <v>3258.0303999212947</v>
      </c>
      <c r="Q27" s="36">
        <v>9673</v>
      </c>
      <c r="R27" s="50" t="s">
        <v>77</v>
      </c>
      <c r="S27" s="52"/>
      <c r="T27" s="52"/>
    </row>
    <row r="28" spans="1:21" ht="21.95" customHeight="1" x14ac:dyDescent="0.25">
      <c r="A28" s="120" t="s">
        <v>72</v>
      </c>
      <c r="B28" s="127" t="s">
        <v>92</v>
      </c>
      <c r="C28" s="120">
        <v>1956</v>
      </c>
      <c r="D28" s="120" t="s">
        <v>29</v>
      </c>
      <c r="E28" s="120" t="s">
        <v>28</v>
      </c>
      <c r="F28" s="121">
        <v>2</v>
      </c>
      <c r="G28" s="121">
        <v>2</v>
      </c>
      <c r="H28" s="117">
        <v>918</v>
      </c>
      <c r="I28" s="117">
        <v>261.39999999999998</v>
      </c>
      <c r="J28" s="117">
        <v>588.70000000000005</v>
      </c>
      <c r="K28" s="22">
        <f>SUM(L28:O28)</f>
        <v>300000</v>
      </c>
      <c r="L28" s="29">
        <v>0</v>
      </c>
      <c r="M28" s="29">
        <v>0</v>
      </c>
      <c r="N28" s="29">
        <v>0</v>
      </c>
      <c r="O28" s="22">
        <v>300000</v>
      </c>
      <c r="P28" s="36">
        <f>K28/H28</f>
        <v>326.79738562091501</v>
      </c>
      <c r="Q28" s="36">
        <v>9673</v>
      </c>
      <c r="R28" s="59" t="s">
        <v>77</v>
      </c>
    </row>
    <row r="29" spans="1:21" ht="21.95" customHeight="1" x14ac:dyDescent="0.25">
      <c r="A29" s="120"/>
      <c r="B29" s="127"/>
      <c r="C29" s="120"/>
      <c r="D29" s="120"/>
      <c r="E29" s="120"/>
      <c r="F29" s="121"/>
      <c r="G29" s="121"/>
      <c r="H29" s="117"/>
      <c r="I29" s="117"/>
      <c r="J29" s="117"/>
      <c r="K29" s="22">
        <f>SUM(L29:O29)</f>
        <v>4605000</v>
      </c>
      <c r="L29" s="29">
        <v>0</v>
      </c>
      <c r="M29" s="29">
        <v>0</v>
      </c>
      <c r="N29" s="29">
        <v>0</v>
      </c>
      <c r="O29" s="22">
        <v>4605000</v>
      </c>
      <c r="P29" s="36">
        <f>K29/H28</f>
        <v>5016.339869281046</v>
      </c>
      <c r="Q29" s="36">
        <v>9673</v>
      </c>
      <c r="R29" s="59" t="s">
        <v>78</v>
      </c>
    </row>
    <row r="30" spans="1:21" ht="21.95" customHeight="1" x14ac:dyDescent="0.25">
      <c r="A30" s="46" t="s">
        <v>1917</v>
      </c>
      <c r="B30" s="47" t="s">
        <v>93</v>
      </c>
      <c r="C30" s="46">
        <v>1952</v>
      </c>
      <c r="D30" s="46">
        <v>1991</v>
      </c>
      <c r="E30" s="46" t="s">
        <v>28</v>
      </c>
      <c r="F30" s="48">
        <v>2</v>
      </c>
      <c r="G30" s="48">
        <v>1</v>
      </c>
      <c r="H30" s="29">
        <v>554.9</v>
      </c>
      <c r="I30" s="29">
        <v>252</v>
      </c>
      <c r="J30" s="29">
        <v>253</v>
      </c>
      <c r="K30" s="22">
        <f>SUM(L30:O30)</f>
        <v>4481870</v>
      </c>
      <c r="L30" s="29">
        <v>0</v>
      </c>
      <c r="M30" s="29">
        <v>0</v>
      </c>
      <c r="N30" s="29">
        <v>0</v>
      </c>
      <c r="O30" s="22">
        <v>4481870</v>
      </c>
      <c r="P30" s="36">
        <f>K30/H30</f>
        <v>8076.8967381510183</v>
      </c>
      <c r="Q30" s="36">
        <v>9673</v>
      </c>
      <c r="R30" s="59" t="s">
        <v>77</v>
      </c>
    </row>
    <row r="31" spans="1:21" ht="21.95" customHeight="1" x14ac:dyDescent="0.25">
      <c r="A31" s="46" t="s">
        <v>41</v>
      </c>
      <c r="B31" s="47" t="s">
        <v>1834</v>
      </c>
      <c r="C31" s="46">
        <v>1949</v>
      </c>
      <c r="D31" s="46" t="s">
        <v>29</v>
      </c>
      <c r="E31" s="46" t="s">
        <v>28</v>
      </c>
      <c r="F31" s="48">
        <v>2</v>
      </c>
      <c r="G31" s="48">
        <v>1</v>
      </c>
      <c r="H31" s="29">
        <v>219.97</v>
      </c>
      <c r="I31" s="29">
        <v>193.29</v>
      </c>
      <c r="J31" s="29">
        <v>165.19</v>
      </c>
      <c r="K31" s="29">
        <f>SUM(L31:O31)</f>
        <v>1697800</v>
      </c>
      <c r="L31" s="29">
        <v>0</v>
      </c>
      <c r="M31" s="29">
        <v>0</v>
      </c>
      <c r="N31" s="29">
        <v>0</v>
      </c>
      <c r="O31" s="22">
        <v>1697800</v>
      </c>
      <c r="P31" s="36">
        <f>K31/H31</f>
        <v>7718.3252261672051</v>
      </c>
      <c r="Q31" s="29">
        <v>9673</v>
      </c>
      <c r="R31" s="50" t="s">
        <v>77</v>
      </c>
      <c r="S31" s="52"/>
      <c r="T31" s="52"/>
    </row>
    <row r="32" spans="1:21" ht="21.95" customHeight="1" x14ac:dyDescent="0.25">
      <c r="A32" s="46" t="s">
        <v>42</v>
      </c>
      <c r="B32" s="47" t="s">
        <v>88</v>
      </c>
      <c r="C32" s="46">
        <v>1961</v>
      </c>
      <c r="D32" s="46" t="s">
        <v>29</v>
      </c>
      <c r="E32" s="46" t="s">
        <v>28</v>
      </c>
      <c r="F32" s="48">
        <v>2</v>
      </c>
      <c r="G32" s="48">
        <v>1</v>
      </c>
      <c r="H32" s="29">
        <v>288.7</v>
      </c>
      <c r="I32" s="29">
        <v>145.87</v>
      </c>
      <c r="J32" s="29">
        <v>131.33000000000001</v>
      </c>
      <c r="K32" s="22">
        <f t="shared" si="4"/>
        <v>1632060</v>
      </c>
      <c r="L32" s="29">
        <v>0</v>
      </c>
      <c r="M32" s="29">
        <v>0</v>
      </c>
      <c r="N32" s="29">
        <v>0</v>
      </c>
      <c r="O32" s="22">
        <v>1632060</v>
      </c>
      <c r="P32" s="36">
        <f t="shared" si="5"/>
        <v>5653.1347419466574</v>
      </c>
      <c r="Q32" s="36">
        <v>9673</v>
      </c>
      <c r="R32" s="59" t="s">
        <v>79</v>
      </c>
    </row>
    <row r="33" spans="1:21" ht="21.95" customHeight="1" x14ac:dyDescent="0.25">
      <c r="A33" s="46" t="s">
        <v>43</v>
      </c>
      <c r="B33" s="47" t="s">
        <v>89</v>
      </c>
      <c r="C33" s="46">
        <v>1956</v>
      </c>
      <c r="D33" s="46" t="s">
        <v>29</v>
      </c>
      <c r="E33" s="46" t="s">
        <v>28</v>
      </c>
      <c r="F33" s="48">
        <v>2</v>
      </c>
      <c r="G33" s="48">
        <v>3</v>
      </c>
      <c r="H33" s="29">
        <v>507.17</v>
      </c>
      <c r="I33" s="29">
        <v>209.77</v>
      </c>
      <c r="J33" s="29">
        <v>253.74</v>
      </c>
      <c r="K33" s="22">
        <f t="shared" si="4"/>
        <v>2894944</v>
      </c>
      <c r="L33" s="29">
        <v>0</v>
      </c>
      <c r="M33" s="29">
        <v>0</v>
      </c>
      <c r="N33" s="29">
        <v>0</v>
      </c>
      <c r="O33" s="22">
        <v>2894944</v>
      </c>
      <c r="P33" s="36">
        <f t="shared" si="5"/>
        <v>5708.0347812370601</v>
      </c>
      <c r="Q33" s="36">
        <v>9673</v>
      </c>
      <c r="R33" s="59" t="s">
        <v>78</v>
      </c>
    </row>
    <row r="34" spans="1:21" ht="21.95" customHeight="1" x14ac:dyDescent="0.25">
      <c r="A34" s="46" t="s">
        <v>44</v>
      </c>
      <c r="B34" s="47" t="s">
        <v>90</v>
      </c>
      <c r="C34" s="46">
        <v>1961</v>
      </c>
      <c r="D34" s="46" t="s">
        <v>29</v>
      </c>
      <c r="E34" s="46" t="s">
        <v>28</v>
      </c>
      <c r="F34" s="48">
        <v>3</v>
      </c>
      <c r="G34" s="48">
        <v>3</v>
      </c>
      <c r="H34" s="29">
        <v>1085.74</v>
      </c>
      <c r="I34" s="29">
        <v>235.6</v>
      </c>
      <c r="J34" s="29">
        <v>731.97</v>
      </c>
      <c r="K34" s="22">
        <f t="shared" si="4"/>
        <v>3460560</v>
      </c>
      <c r="L34" s="29">
        <v>0</v>
      </c>
      <c r="M34" s="29">
        <v>0</v>
      </c>
      <c r="N34" s="29">
        <v>0</v>
      </c>
      <c r="O34" s="22">
        <v>3460560</v>
      </c>
      <c r="P34" s="36">
        <f t="shared" si="5"/>
        <v>3187.2824064693204</v>
      </c>
      <c r="Q34" s="36">
        <v>9673</v>
      </c>
      <c r="R34" s="59" t="s">
        <v>77</v>
      </c>
    </row>
    <row r="35" spans="1:21" ht="21.95" customHeight="1" x14ac:dyDescent="0.25">
      <c r="A35" s="46" t="s">
        <v>1743</v>
      </c>
      <c r="B35" s="47" t="s">
        <v>70</v>
      </c>
      <c r="C35" s="46">
        <v>1960</v>
      </c>
      <c r="D35" s="46" t="s">
        <v>29</v>
      </c>
      <c r="E35" s="46" t="s">
        <v>28</v>
      </c>
      <c r="F35" s="48">
        <v>3</v>
      </c>
      <c r="G35" s="48">
        <v>3</v>
      </c>
      <c r="H35" s="29">
        <v>2097.3000000000002</v>
      </c>
      <c r="I35" s="29">
        <v>988.06</v>
      </c>
      <c r="J35" s="29">
        <v>497.52</v>
      </c>
      <c r="K35" s="29">
        <f>SUM(L35:O35)</f>
        <v>15727875.439999999</v>
      </c>
      <c r="L35" s="29">
        <v>0</v>
      </c>
      <c r="M35" s="29">
        <v>0</v>
      </c>
      <c r="N35" s="29">
        <v>0</v>
      </c>
      <c r="O35" s="22">
        <v>15727875.439999999</v>
      </c>
      <c r="P35" s="36">
        <f>K35/H35</f>
        <v>7499.1062032136551</v>
      </c>
      <c r="Q35" s="29">
        <v>9673</v>
      </c>
      <c r="R35" s="59" t="s">
        <v>78</v>
      </c>
    </row>
    <row r="36" spans="1:21" ht="21.95" customHeight="1" x14ac:dyDescent="0.25">
      <c r="A36" s="46" t="s">
        <v>45</v>
      </c>
      <c r="B36" s="47" t="s">
        <v>94</v>
      </c>
      <c r="C36" s="46">
        <v>1974</v>
      </c>
      <c r="D36" s="46">
        <v>2008</v>
      </c>
      <c r="E36" s="46" t="s">
        <v>31</v>
      </c>
      <c r="F36" s="48">
        <v>5</v>
      </c>
      <c r="G36" s="48">
        <v>4</v>
      </c>
      <c r="H36" s="29">
        <v>3501.57</v>
      </c>
      <c r="I36" s="29">
        <v>0</v>
      </c>
      <c r="J36" s="29">
        <v>2641.89</v>
      </c>
      <c r="K36" s="22">
        <f t="shared" si="4"/>
        <v>2655212.5</v>
      </c>
      <c r="L36" s="29">
        <v>0</v>
      </c>
      <c r="M36" s="29">
        <v>0</v>
      </c>
      <c r="N36" s="29">
        <v>0</v>
      </c>
      <c r="O36" s="22">
        <v>2655212.5</v>
      </c>
      <c r="P36" s="36">
        <f t="shared" si="5"/>
        <v>758.29199473379083</v>
      </c>
      <c r="Q36" s="36">
        <v>9673</v>
      </c>
      <c r="R36" s="59" t="s">
        <v>79</v>
      </c>
    </row>
    <row r="37" spans="1:21" ht="21.95" customHeight="1" x14ac:dyDescent="0.25">
      <c r="A37" s="46" t="s">
        <v>46</v>
      </c>
      <c r="B37" s="47" t="s">
        <v>95</v>
      </c>
      <c r="C37" s="46">
        <v>1958</v>
      </c>
      <c r="D37" s="46" t="s">
        <v>29</v>
      </c>
      <c r="E37" s="46" t="s">
        <v>28</v>
      </c>
      <c r="F37" s="48">
        <v>2</v>
      </c>
      <c r="G37" s="48">
        <v>1</v>
      </c>
      <c r="H37" s="29">
        <v>303.49</v>
      </c>
      <c r="I37" s="29">
        <v>0</v>
      </c>
      <c r="J37" s="29">
        <v>281.06</v>
      </c>
      <c r="K37" s="22">
        <f t="shared" si="4"/>
        <v>1558390</v>
      </c>
      <c r="L37" s="29">
        <v>0</v>
      </c>
      <c r="M37" s="29">
        <v>0</v>
      </c>
      <c r="N37" s="29">
        <v>0</v>
      </c>
      <c r="O37" s="22">
        <v>1558390</v>
      </c>
      <c r="P37" s="36">
        <f t="shared" si="5"/>
        <v>5134.8973607038124</v>
      </c>
      <c r="Q37" s="36">
        <v>9673</v>
      </c>
      <c r="R37" s="59" t="s">
        <v>78</v>
      </c>
      <c r="S37" s="52"/>
      <c r="T37" s="52"/>
    </row>
    <row r="38" spans="1:21" ht="21.95" customHeight="1" x14ac:dyDescent="0.25">
      <c r="A38" s="46" t="s">
        <v>47</v>
      </c>
      <c r="B38" s="47" t="s">
        <v>96</v>
      </c>
      <c r="C38" s="39">
        <v>1961</v>
      </c>
      <c r="D38" s="46" t="s">
        <v>29</v>
      </c>
      <c r="E38" s="46" t="s">
        <v>28</v>
      </c>
      <c r="F38" s="48">
        <v>4</v>
      </c>
      <c r="G38" s="48">
        <v>2</v>
      </c>
      <c r="H38" s="29">
        <v>1796.62</v>
      </c>
      <c r="I38" s="29">
        <v>43.9</v>
      </c>
      <c r="J38" s="29">
        <v>1298</v>
      </c>
      <c r="K38" s="22">
        <f t="shared" si="4"/>
        <v>3286720</v>
      </c>
      <c r="L38" s="29">
        <v>0</v>
      </c>
      <c r="M38" s="29">
        <v>0</v>
      </c>
      <c r="N38" s="29">
        <v>0</v>
      </c>
      <c r="O38" s="22">
        <v>3286720</v>
      </c>
      <c r="P38" s="36">
        <f t="shared" si="5"/>
        <v>1829.3907448430944</v>
      </c>
      <c r="Q38" s="36">
        <v>9673</v>
      </c>
      <c r="R38" s="59" t="s">
        <v>77</v>
      </c>
    </row>
    <row r="39" spans="1:21" ht="21.95" customHeight="1" x14ac:dyDescent="0.25">
      <c r="A39" s="46" t="s">
        <v>1744</v>
      </c>
      <c r="B39" s="47" t="s">
        <v>97</v>
      </c>
      <c r="C39" s="46">
        <v>1955</v>
      </c>
      <c r="D39" s="46" t="s">
        <v>29</v>
      </c>
      <c r="E39" s="46" t="s">
        <v>28</v>
      </c>
      <c r="F39" s="48">
        <v>2</v>
      </c>
      <c r="G39" s="48">
        <v>1</v>
      </c>
      <c r="H39" s="29">
        <v>996.4</v>
      </c>
      <c r="I39" s="29">
        <v>0</v>
      </c>
      <c r="J39" s="29">
        <v>584.9</v>
      </c>
      <c r="K39" s="22">
        <f t="shared" si="4"/>
        <v>9855592.3000000007</v>
      </c>
      <c r="L39" s="29">
        <v>0</v>
      </c>
      <c r="M39" s="29">
        <v>0</v>
      </c>
      <c r="N39" s="29">
        <v>0</v>
      </c>
      <c r="O39" s="22">
        <v>9855592.3000000007</v>
      </c>
      <c r="P39" s="36">
        <f t="shared" si="5"/>
        <v>9891.2006222400651</v>
      </c>
      <c r="Q39" s="36">
        <v>9673</v>
      </c>
      <c r="R39" s="59" t="s">
        <v>78</v>
      </c>
    </row>
    <row r="40" spans="1:21" ht="21.95" customHeight="1" x14ac:dyDescent="0.25">
      <c r="A40" s="46" t="s">
        <v>1745</v>
      </c>
      <c r="B40" s="47" t="s">
        <v>98</v>
      </c>
      <c r="C40" s="46">
        <v>1965</v>
      </c>
      <c r="D40" s="46" t="s">
        <v>29</v>
      </c>
      <c r="E40" s="46" t="s">
        <v>28</v>
      </c>
      <c r="F40" s="48">
        <v>4</v>
      </c>
      <c r="G40" s="48">
        <v>3</v>
      </c>
      <c r="H40" s="29">
        <v>2079.16</v>
      </c>
      <c r="I40" s="29">
        <v>211.78</v>
      </c>
      <c r="J40" s="29">
        <v>1786.17</v>
      </c>
      <c r="K40" s="22">
        <f t="shared" si="4"/>
        <v>9715265.1999999993</v>
      </c>
      <c r="L40" s="29">
        <v>0</v>
      </c>
      <c r="M40" s="29">
        <v>0</v>
      </c>
      <c r="N40" s="29">
        <v>0</v>
      </c>
      <c r="O40" s="22">
        <v>9715265.1999999993</v>
      </c>
      <c r="P40" s="36">
        <f t="shared" si="5"/>
        <v>4672.6876238480927</v>
      </c>
      <c r="Q40" s="36">
        <v>9673</v>
      </c>
      <c r="R40" s="59" t="s">
        <v>79</v>
      </c>
    </row>
    <row r="41" spans="1:21" ht="21.95" customHeight="1" x14ac:dyDescent="0.25">
      <c r="A41" s="46" t="s">
        <v>48</v>
      </c>
      <c r="B41" s="47" t="s">
        <v>1769</v>
      </c>
      <c r="C41" s="46">
        <v>1975</v>
      </c>
      <c r="D41" s="46" t="s">
        <v>29</v>
      </c>
      <c r="E41" s="46" t="s">
        <v>28</v>
      </c>
      <c r="F41" s="48">
        <v>5</v>
      </c>
      <c r="G41" s="48">
        <v>2</v>
      </c>
      <c r="H41" s="29">
        <v>3961.68</v>
      </c>
      <c r="I41" s="29">
        <v>241.8</v>
      </c>
      <c r="J41" s="29">
        <v>2310.62</v>
      </c>
      <c r="K41" s="22">
        <f>SUM(L41:O41)</f>
        <v>9813347</v>
      </c>
      <c r="L41" s="29">
        <v>0</v>
      </c>
      <c r="M41" s="29">
        <v>0</v>
      </c>
      <c r="N41" s="29">
        <v>0</v>
      </c>
      <c r="O41" s="22">
        <v>9813347</v>
      </c>
      <c r="P41" s="36">
        <f t="shared" si="5"/>
        <v>2477.0670523616245</v>
      </c>
      <c r="Q41" s="36">
        <v>9673</v>
      </c>
      <c r="R41" s="59" t="s">
        <v>79</v>
      </c>
    </row>
    <row r="42" spans="1:21" ht="21.95" customHeight="1" x14ac:dyDescent="0.25">
      <c r="A42" s="46" t="s">
        <v>1746</v>
      </c>
      <c r="B42" s="47" t="s">
        <v>1772</v>
      </c>
      <c r="C42" s="46">
        <v>1957</v>
      </c>
      <c r="D42" s="46">
        <v>2008</v>
      </c>
      <c r="E42" s="46" t="s">
        <v>28</v>
      </c>
      <c r="F42" s="48">
        <v>3</v>
      </c>
      <c r="G42" s="48">
        <v>6</v>
      </c>
      <c r="H42" s="29">
        <v>4825.97</v>
      </c>
      <c r="I42" s="29">
        <v>2388.13</v>
      </c>
      <c r="J42" s="29">
        <v>2437.84</v>
      </c>
      <c r="K42" s="22">
        <f>SUM(L42:O42)</f>
        <v>20890439</v>
      </c>
      <c r="L42" s="29">
        <v>0</v>
      </c>
      <c r="M42" s="29">
        <v>0</v>
      </c>
      <c r="N42" s="29">
        <v>0</v>
      </c>
      <c r="O42" s="22">
        <v>20890439</v>
      </c>
      <c r="P42" s="36">
        <f t="shared" si="5"/>
        <v>4328.7544265712386</v>
      </c>
      <c r="Q42" s="36">
        <v>9673</v>
      </c>
      <c r="R42" s="59" t="s">
        <v>79</v>
      </c>
    </row>
    <row r="43" spans="1:21" ht="21.95" customHeight="1" x14ac:dyDescent="0.25">
      <c r="A43" s="46" t="s">
        <v>49</v>
      </c>
      <c r="B43" s="47" t="s">
        <v>100</v>
      </c>
      <c r="C43" s="46">
        <v>1944</v>
      </c>
      <c r="D43" s="46" t="s">
        <v>29</v>
      </c>
      <c r="E43" s="46" t="s">
        <v>28</v>
      </c>
      <c r="F43" s="48">
        <v>2</v>
      </c>
      <c r="G43" s="48">
        <v>2</v>
      </c>
      <c r="H43" s="29">
        <v>1358.4</v>
      </c>
      <c r="I43" s="29">
        <v>902.2</v>
      </c>
      <c r="J43" s="29">
        <v>329</v>
      </c>
      <c r="K43" s="22">
        <f t="shared" si="4"/>
        <v>6645860</v>
      </c>
      <c r="L43" s="29">
        <v>0</v>
      </c>
      <c r="M43" s="29">
        <v>0</v>
      </c>
      <c r="N43" s="29">
        <v>0</v>
      </c>
      <c r="O43" s="22">
        <v>6645860</v>
      </c>
      <c r="P43" s="36">
        <f t="shared" si="5"/>
        <v>4892.4175500588926</v>
      </c>
      <c r="Q43" s="36">
        <v>9673</v>
      </c>
      <c r="R43" s="59" t="s">
        <v>78</v>
      </c>
    </row>
    <row r="44" spans="1:21" ht="21.95" customHeight="1" x14ac:dyDescent="0.25">
      <c r="A44" s="46" t="s">
        <v>50</v>
      </c>
      <c r="B44" s="51" t="s">
        <v>1788</v>
      </c>
      <c r="C44" s="46">
        <v>1950</v>
      </c>
      <c r="D44" s="46" t="s">
        <v>29</v>
      </c>
      <c r="E44" s="46" t="s">
        <v>28</v>
      </c>
      <c r="F44" s="48">
        <v>2</v>
      </c>
      <c r="G44" s="48">
        <v>1</v>
      </c>
      <c r="H44" s="29">
        <v>428.8</v>
      </c>
      <c r="I44" s="29">
        <v>329.4</v>
      </c>
      <c r="J44" s="29">
        <v>113.4</v>
      </c>
      <c r="K44" s="29">
        <f>SUM(L44:O44)</f>
        <v>3734696</v>
      </c>
      <c r="L44" s="29">
        <v>0</v>
      </c>
      <c r="M44" s="29">
        <v>0</v>
      </c>
      <c r="N44" s="29">
        <v>0</v>
      </c>
      <c r="O44" s="22">
        <v>3734696</v>
      </c>
      <c r="P44" s="36">
        <f>K44/H44</f>
        <v>8709.6455223880603</v>
      </c>
      <c r="Q44" s="29">
        <v>9673</v>
      </c>
      <c r="R44" s="59" t="s">
        <v>77</v>
      </c>
    </row>
    <row r="45" spans="1:21" ht="21.95" customHeight="1" x14ac:dyDescent="0.25">
      <c r="A45" s="46" t="s">
        <v>57</v>
      </c>
      <c r="B45" s="47" t="s">
        <v>103</v>
      </c>
      <c r="C45" s="46">
        <v>1947</v>
      </c>
      <c r="D45" s="46" t="s">
        <v>29</v>
      </c>
      <c r="E45" s="46" t="s">
        <v>28</v>
      </c>
      <c r="F45" s="48">
        <v>2</v>
      </c>
      <c r="G45" s="48">
        <v>1</v>
      </c>
      <c r="H45" s="29">
        <v>344.12</v>
      </c>
      <c r="I45" s="29">
        <v>73.16</v>
      </c>
      <c r="J45" s="29">
        <v>236.5</v>
      </c>
      <c r="K45" s="22">
        <f>SUM(L45:O45)</f>
        <v>2667000</v>
      </c>
      <c r="L45" s="29">
        <v>0</v>
      </c>
      <c r="M45" s="29">
        <v>0</v>
      </c>
      <c r="N45" s="29">
        <v>0</v>
      </c>
      <c r="O45" s="22">
        <v>2667000</v>
      </c>
      <c r="P45" s="36">
        <f>K45/H45</f>
        <v>7750.2034174125301</v>
      </c>
      <c r="Q45" s="36">
        <v>9673</v>
      </c>
      <c r="R45" s="59" t="s">
        <v>77</v>
      </c>
    </row>
    <row r="46" spans="1:21" ht="21.95" customHeight="1" x14ac:dyDescent="0.25">
      <c r="A46" s="46" t="s">
        <v>58</v>
      </c>
      <c r="B46" s="47" t="s">
        <v>99</v>
      </c>
      <c r="C46" s="46">
        <v>1961</v>
      </c>
      <c r="D46" s="46" t="s">
        <v>29</v>
      </c>
      <c r="E46" s="46" t="s">
        <v>28</v>
      </c>
      <c r="F46" s="48">
        <v>3</v>
      </c>
      <c r="G46" s="48">
        <v>2</v>
      </c>
      <c r="H46" s="29">
        <v>1364.4</v>
      </c>
      <c r="I46" s="29">
        <v>0</v>
      </c>
      <c r="J46" s="29">
        <v>831.7</v>
      </c>
      <c r="K46" s="22">
        <f>SUM(L46:O46)</f>
        <v>1908740</v>
      </c>
      <c r="L46" s="29">
        <v>0</v>
      </c>
      <c r="M46" s="29">
        <v>0</v>
      </c>
      <c r="N46" s="29">
        <v>0</v>
      </c>
      <c r="O46" s="22">
        <v>1908740</v>
      </c>
      <c r="P46" s="36">
        <f>K46/H46</f>
        <v>1398.9592494869539</v>
      </c>
      <c r="Q46" s="36">
        <v>9673</v>
      </c>
      <c r="R46" s="59" t="s">
        <v>77</v>
      </c>
    </row>
    <row r="47" spans="1:21" ht="21.95" customHeight="1" x14ac:dyDescent="0.25">
      <c r="A47" s="46" t="s">
        <v>59</v>
      </c>
      <c r="B47" s="47" t="s">
        <v>101</v>
      </c>
      <c r="C47" s="46">
        <v>1961</v>
      </c>
      <c r="D47" s="46" t="s">
        <v>29</v>
      </c>
      <c r="E47" s="46" t="s">
        <v>28</v>
      </c>
      <c r="F47" s="48">
        <v>2</v>
      </c>
      <c r="G47" s="48">
        <v>2</v>
      </c>
      <c r="H47" s="29">
        <v>599.4</v>
      </c>
      <c r="I47" s="29">
        <v>68.400000000000006</v>
      </c>
      <c r="J47" s="29">
        <v>515</v>
      </c>
      <c r="K47" s="22">
        <f t="shared" si="4"/>
        <v>2255870</v>
      </c>
      <c r="L47" s="29">
        <v>0</v>
      </c>
      <c r="M47" s="29">
        <v>0</v>
      </c>
      <c r="N47" s="29">
        <v>0</v>
      </c>
      <c r="O47" s="22">
        <v>2255870</v>
      </c>
      <c r="P47" s="36">
        <f t="shared" si="5"/>
        <v>3763.546880213547</v>
      </c>
      <c r="Q47" s="36">
        <v>9673</v>
      </c>
      <c r="R47" s="59" t="s">
        <v>78</v>
      </c>
    </row>
    <row r="48" spans="1:21" s="3" customFormat="1" ht="21.95" customHeight="1" x14ac:dyDescent="0.25">
      <c r="A48" s="46" t="s">
        <v>953</v>
      </c>
      <c r="B48" s="47" t="s">
        <v>102</v>
      </c>
      <c r="C48" s="46">
        <v>1946</v>
      </c>
      <c r="D48" s="46" t="s">
        <v>29</v>
      </c>
      <c r="E48" s="46" t="s">
        <v>28</v>
      </c>
      <c r="F48" s="48">
        <v>2</v>
      </c>
      <c r="G48" s="48">
        <v>1</v>
      </c>
      <c r="H48" s="29">
        <v>332.15</v>
      </c>
      <c r="I48" s="29">
        <v>144.30000000000001</v>
      </c>
      <c r="J48" s="29">
        <v>144.4</v>
      </c>
      <c r="K48" s="22">
        <f t="shared" si="4"/>
        <v>1960130</v>
      </c>
      <c r="L48" s="29">
        <v>0</v>
      </c>
      <c r="M48" s="29">
        <v>0</v>
      </c>
      <c r="N48" s="29">
        <v>0</v>
      </c>
      <c r="O48" s="22">
        <v>1960130</v>
      </c>
      <c r="P48" s="36">
        <f t="shared" si="5"/>
        <v>5901.3397561342772</v>
      </c>
      <c r="Q48" s="36">
        <v>9673</v>
      </c>
      <c r="R48" s="59" t="s">
        <v>77</v>
      </c>
      <c r="S48" s="10"/>
      <c r="T48" s="10"/>
      <c r="U48" s="10"/>
    </row>
    <row r="49" spans="1:21" s="3" customFormat="1" ht="21.95" customHeight="1" x14ac:dyDescent="0.25">
      <c r="A49" s="46" t="s">
        <v>60</v>
      </c>
      <c r="B49" s="47" t="s">
        <v>56</v>
      </c>
      <c r="C49" s="46">
        <v>1966</v>
      </c>
      <c r="D49" s="46" t="s">
        <v>29</v>
      </c>
      <c r="E49" s="46" t="s">
        <v>28</v>
      </c>
      <c r="F49" s="48">
        <v>2</v>
      </c>
      <c r="G49" s="48">
        <v>1</v>
      </c>
      <c r="H49" s="29">
        <v>569.47</v>
      </c>
      <c r="I49" s="29">
        <v>0</v>
      </c>
      <c r="J49" s="29">
        <v>504.56</v>
      </c>
      <c r="K49" s="22">
        <f t="shared" si="4"/>
        <v>2483282.5</v>
      </c>
      <c r="L49" s="29">
        <v>0</v>
      </c>
      <c r="M49" s="29">
        <v>0</v>
      </c>
      <c r="N49" s="29">
        <v>0</v>
      </c>
      <c r="O49" s="22">
        <v>2483282.5</v>
      </c>
      <c r="P49" s="36">
        <f t="shared" si="5"/>
        <v>4360.6906421760586</v>
      </c>
      <c r="Q49" s="36">
        <v>9673</v>
      </c>
      <c r="R49" s="59" t="s">
        <v>79</v>
      </c>
      <c r="S49" s="10"/>
      <c r="T49" s="10"/>
      <c r="U49" s="10"/>
    </row>
    <row r="50" spans="1:21" s="3" customFormat="1" ht="21.95" customHeight="1" x14ac:dyDescent="0.25">
      <c r="A50" s="46" t="s">
        <v>61</v>
      </c>
      <c r="B50" s="51" t="s">
        <v>105</v>
      </c>
      <c r="C50" s="39">
        <v>1961</v>
      </c>
      <c r="D50" s="46" t="s">
        <v>29</v>
      </c>
      <c r="E50" s="46" t="s">
        <v>28</v>
      </c>
      <c r="F50" s="48">
        <v>3</v>
      </c>
      <c r="G50" s="48">
        <v>2</v>
      </c>
      <c r="H50" s="29">
        <v>1064.3900000000001</v>
      </c>
      <c r="I50" s="29">
        <v>0</v>
      </c>
      <c r="J50" s="29">
        <v>960.67</v>
      </c>
      <c r="K50" s="22">
        <f t="shared" si="4"/>
        <v>3486000</v>
      </c>
      <c r="L50" s="29">
        <v>0</v>
      </c>
      <c r="M50" s="29">
        <v>0</v>
      </c>
      <c r="N50" s="29">
        <v>0</v>
      </c>
      <c r="O50" s="22">
        <v>3486000</v>
      </c>
      <c r="P50" s="36">
        <f t="shared" si="5"/>
        <v>3275.1153242702389</v>
      </c>
      <c r="Q50" s="36">
        <v>9673</v>
      </c>
      <c r="R50" s="59" t="s">
        <v>77</v>
      </c>
      <c r="S50" s="10"/>
      <c r="T50" s="10"/>
      <c r="U50" s="10"/>
    </row>
    <row r="51" spans="1:21" ht="21.95" customHeight="1" x14ac:dyDescent="0.25">
      <c r="A51" s="46" t="s">
        <v>62</v>
      </c>
      <c r="B51" s="51" t="s">
        <v>106</v>
      </c>
      <c r="C51" s="39">
        <v>1960</v>
      </c>
      <c r="D51" s="46" t="s">
        <v>29</v>
      </c>
      <c r="E51" s="46" t="s">
        <v>28</v>
      </c>
      <c r="F51" s="48">
        <v>3</v>
      </c>
      <c r="G51" s="48">
        <v>2</v>
      </c>
      <c r="H51" s="29">
        <v>1075.8399999999999</v>
      </c>
      <c r="I51" s="29">
        <v>0</v>
      </c>
      <c r="J51" s="29">
        <v>972.12</v>
      </c>
      <c r="K51" s="22">
        <f t="shared" si="4"/>
        <v>3486000</v>
      </c>
      <c r="L51" s="29">
        <v>0</v>
      </c>
      <c r="M51" s="29">
        <v>0</v>
      </c>
      <c r="N51" s="29">
        <v>0</v>
      </c>
      <c r="O51" s="22">
        <v>3486000</v>
      </c>
      <c r="P51" s="36">
        <f t="shared" si="5"/>
        <v>3240.2587745389651</v>
      </c>
      <c r="Q51" s="36">
        <v>9673</v>
      </c>
      <c r="R51" s="59" t="s">
        <v>77</v>
      </c>
    </row>
    <row r="52" spans="1:21" s="3" customFormat="1" ht="21.95" customHeight="1" x14ac:dyDescent="0.25">
      <c r="A52" s="46" t="s">
        <v>63</v>
      </c>
      <c r="B52" s="51" t="s">
        <v>107</v>
      </c>
      <c r="C52" s="46">
        <v>1960</v>
      </c>
      <c r="D52" s="46" t="s">
        <v>29</v>
      </c>
      <c r="E52" s="46" t="s">
        <v>28</v>
      </c>
      <c r="F52" s="48">
        <v>3</v>
      </c>
      <c r="G52" s="48">
        <v>2</v>
      </c>
      <c r="H52" s="29">
        <v>1080.83</v>
      </c>
      <c r="I52" s="29">
        <v>0</v>
      </c>
      <c r="J52" s="29">
        <v>902.46</v>
      </c>
      <c r="K52" s="22">
        <f t="shared" si="4"/>
        <v>3423990</v>
      </c>
      <c r="L52" s="29">
        <v>0</v>
      </c>
      <c r="M52" s="29">
        <v>0</v>
      </c>
      <c r="N52" s="29">
        <v>0</v>
      </c>
      <c r="O52" s="22">
        <v>3423990</v>
      </c>
      <c r="P52" s="36">
        <f t="shared" si="5"/>
        <v>3167.926500929841</v>
      </c>
      <c r="Q52" s="36">
        <v>9673</v>
      </c>
      <c r="R52" s="59" t="s">
        <v>78</v>
      </c>
      <c r="S52" s="10"/>
      <c r="T52" s="10"/>
      <c r="U52" s="10"/>
    </row>
    <row r="53" spans="1:21" s="3" customFormat="1" ht="21.95" customHeight="1" x14ac:dyDescent="0.25">
      <c r="A53" s="46" t="s">
        <v>64</v>
      </c>
      <c r="B53" s="51" t="s">
        <v>104</v>
      </c>
      <c r="C53" s="39">
        <v>1961</v>
      </c>
      <c r="D53" s="46" t="s">
        <v>29</v>
      </c>
      <c r="E53" s="46" t="s">
        <v>28</v>
      </c>
      <c r="F53" s="48">
        <v>3</v>
      </c>
      <c r="G53" s="48">
        <v>2</v>
      </c>
      <c r="H53" s="29">
        <v>1049.79</v>
      </c>
      <c r="I53" s="29">
        <v>0</v>
      </c>
      <c r="J53" s="29">
        <v>948.37</v>
      </c>
      <c r="K53" s="22">
        <f>SUM(L53:O53)</f>
        <v>3486000</v>
      </c>
      <c r="L53" s="29">
        <v>0</v>
      </c>
      <c r="M53" s="29">
        <v>0</v>
      </c>
      <c r="N53" s="29">
        <v>0</v>
      </c>
      <c r="O53" s="22">
        <v>3486000</v>
      </c>
      <c r="P53" s="36">
        <f>K53/H53</f>
        <v>3320.6641328265655</v>
      </c>
      <c r="Q53" s="36">
        <v>9673</v>
      </c>
      <c r="R53" s="59" t="s">
        <v>77</v>
      </c>
      <c r="S53" s="10"/>
      <c r="T53" s="10"/>
      <c r="U53" s="10"/>
    </row>
    <row r="54" spans="1:21" s="3" customFormat="1" ht="21.95" customHeight="1" x14ac:dyDescent="0.25">
      <c r="A54" s="46" t="s">
        <v>65</v>
      </c>
      <c r="B54" s="51" t="s">
        <v>108</v>
      </c>
      <c r="C54" s="46">
        <v>1974</v>
      </c>
      <c r="D54" s="46" t="s">
        <v>29</v>
      </c>
      <c r="E54" s="46" t="s">
        <v>28</v>
      </c>
      <c r="F54" s="48">
        <v>5</v>
      </c>
      <c r="G54" s="48">
        <v>4</v>
      </c>
      <c r="H54" s="29">
        <v>4497.7700000000004</v>
      </c>
      <c r="I54" s="29">
        <v>0</v>
      </c>
      <c r="J54" s="29">
        <v>3348.35</v>
      </c>
      <c r="K54" s="22">
        <f t="shared" si="4"/>
        <v>3230060</v>
      </c>
      <c r="L54" s="29">
        <v>0</v>
      </c>
      <c r="M54" s="29">
        <v>0</v>
      </c>
      <c r="N54" s="29">
        <v>0</v>
      </c>
      <c r="O54" s="22">
        <v>3230060</v>
      </c>
      <c r="P54" s="36">
        <f t="shared" si="5"/>
        <v>718.14699284311996</v>
      </c>
      <c r="Q54" s="36">
        <v>9673</v>
      </c>
      <c r="R54" s="59" t="s">
        <v>78</v>
      </c>
      <c r="S54" s="10"/>
      <c r="T54" s="10"/>
      <c r="U54" s="10"/>
    </row>
    <row r="55" spans="1:21" ht="21.95" customHeight="1" x14ac:dyDescent="0.25">
      <c r="A55" s="46" t="s">
        <v>10</v>
      </c>
      <c r="B55" s="51" t="s">
        <v>109</v>
      </c>
      <c r="C55" s="46">
        <v>1974</v>
      </c>
      <c r="D55" s="46" t="s">
        <v>29</v>
      </c>
      <c r="E55" s="46" t="s">
        <v>31</v>
      </c>
      <c r="F55" s="48">
        <v>5</v>
      </c>
      <c r="G55" s="48">
        <v>4</v>
      </c>
      <c r="H55" s="29">
        <v>3995.08</v>
      </c>
      <c r="I55" s="29">
        <v>0</v>
      </c>
      <c r="J55" s="29">
        <v>3531.37</v>
      </c>
      <c r="K55" s="22">
        <f t="shared" si="4"/>
        <v>3154820</v>
      </c>
      <c r="L55" s="29">
        <v>0</v>
      </c>
      <c r="M55" s="29">
        <v>0</v>
      </c>
      <c r="N55" s="29">
        <v>0</v>
      </c>
      <c r="O55" s="22">
        <v>3154820</v>
      </c>
      <c r="P55" s="36">
        <f t="shared" si="5"/>
        <v>789.67630185127712</v>
      </c>
      <c r="Q55" s="36">
        <v>9673</v>
      </c>
      <c r="R55" s="59" t="s">
        <v>79</v>
      </c>
    </row>
    <row r="56" spans="1:21" ht="21.95" customHeight="1" x14ac:dyDescent="0.25">
      <c r="A56" s="46" t="s">
        <v>954</v>
      </c>
      <c r="B56" s="51" t="s">
        <v>110</v>
      </c>
      <c r="C56" s="46">
        <v>1974</v>
      </c>
      <c r="D56" s="46" t="s">
        <v>29</v>
      </c>
      <c r="E56" s="46" t="s">
        <v>28</v>
      </c>
      <c r="F56" s="48">
        <v>2</v>
      </c>
      <c r="G56" s="48">
        <v>1</v>
      </c>
      <c r="H56" s="29">
        <v>451.08</v>
      </c>
      <c r="I56" s="29">
        <v>0</v>
      </c>
      <c r="J56" s="29">
        <v>384.48</v>
      </c>
      <c r="K56" s="22">
        <f t="shared" si="4"/>
        <v>1303190</v>
      </c>
      <c r="L56" s="29">
        <v>0</v>
      </c>
      <c r="M56" s="29">
        <v>0</v>
      </c>
      <c r="N56" s="29">
        <v>0</v>
      </c>
      <c r="O56" s="22">
        <v>1303190</v>
      </c>
      <c r="P56" s="36">
        <f t="shared" si="5"/>
        <v>2889.044072004966</v>
      </c>
      <c r="Q56" s="36">
        <v>9673</v>
      </c>
      <c r="R56" s="59" t="s">
        <v>78</v>
      </c>
    </row>
    <row r="57" spans="1:21" ht="21.95" customHeight="1" x14ac:dyDescent="0.25">
      <c r="A57" s="46" t="s">
        <v>955</v>
      </c>
      <c r="B57" s="47" t="s">
        <v>112</v>
      </c>
      <c r="C57" s="46">
        <v>1960</v>
      </c>
      <c r="D57" s="46" t="s">
        <v>29</v>
      </c>
      <c r="E57" s="46" t="s">
        <v>28</v>
      </c>
      <c r="F57" s="48">
        <v>3</v>
      </c>
      <c r="G57" s="48">
        <v>3</v>
      </c>
      <c r="H57" s="29">
        <v>2139.58</v>
      </c>
      <c r="I57" s="29">
        <v>0</v>
      </c>
      <c r="J57" s="29">
        <v>1516.6</v>
      </c>
      <c r="K57" s="22">
        <f t="shared" ref="K57:K77" si="6">SUM(L57:O57)</f>
        <v>5294360</v>
      </c>
      <c r="L57" s="29">
        <v>0</v>
      </c>
      <c r="M57" s="29">
        <v>0</v>
      </c>
      <c r="N57" s="29">
        <v>0</v>
      </c>
      <c r="O57" s="22">
        <v>5294360</v>
      </c>
      <c r="P57" s="36">
        <f t="shared" si="5"/>
        <v>2474.4856467157106</v>
      </c>
      <c r="Q57" s="36">
        <v>9673</v>
      </c>
      <c r="R57" s="59" t="s">
        <v>78</v>
      </c>
    </row>
    <row r="58" spans="1:21" ht="21.95" customHeight="1" x14ac:dyDescent="0.25">
      <c r="A58" s="46" t="s">
        <v>11</v>
      </c>
      <c r="B58" s="47" t="s">
        <v>113</v>
      </c>
      <c r="C58" s="39">
        <v>1960</v>
      </c>
      <c r="D58" s="46" t="s">
        <v>29</v>
      </c>
      <c r="E58" s="46" t="s">
        <v>28</v>
      </c>
      <c r="F58" s="48">
        <v>3</v>
      </c>
      <c r="G58" s="48">
        <v>3</v>
      </c>
      <c r="H58" s="29">
        <v>2260</v>
      </c>
      <c r="I58" s="29">
        <v>0</v>
      </c>
      <c r="J58" s="29">
        <v>1542.5</v>
      </c>
      <c r="K58" s="22">
        <f t="shared" si="6"/>
        <v>5289590</v>
      </c>
      <c r="L58" s="29">
        <v>0</v>
      </c>
      <c r="M58" s="29">
        <v>0</v>
      </c>
      <c r="N58" s="29">
        <v>0</v>
      </c>
      <c r="O58" s="22">
        <v>5289590</v>
      </c>
      <c r="P58" s="36">
        <f t="shared" si="5"/>
        <v>2340.5265486725662</v>
      </c>
      <c r="Q58" s="36">
        <v>9673</v>
      </c>
      <c r="R58" s="59" t="s">
        <v>79</v>
      </c>
    </row>
    <row r="59" spans="1:21" ht="21.95" customHeight="1" x14ac:dyDescent="0.25">
      <c r="A59" s="46" t="s">
        <v>12</v>
      </c>
      <c r="B59" s="47" t="s">
        <v>114</v>
      </c>
      <c r="C59" s="46">
        <v>1966</v>
      </c>
      <c r="D59" s="46" t="s">
        <v>29</v>
      </c>
      <c r="E59" s="46" t="s">
        <v>28</v>
      </c>
      <c r="F59" s="48">
        <v>5</v>
      </c>
      <c r="G59" s="48">
        <v>3</v>
      </c>
      <c r="H59" s="29">
        <v>2604.62</v>
      </c>
      <c r="I59" s="29">
        <v>538.21</v>
      </c>
      <c r="J59" s="29">
        <v>2558.54</v>
      </c>
      <c r="K59" s="22">
        <f t="shared" si="6"/>
        <v>3569300</v>
      </c>
      <c r="L59" s="29">
        <v>0</v>
      </c>
      <c r="M59" s="29">
        <v>0</v>
      </c>
      <c r="N59" s="29">
        <v>0</v>
      </c>
      <c r="O59" s="22">
        <v>3569300</v>
      </c>
      <c r="P59" s="36">
        <f t="shared" si="5"/>
        <v>1370.3726455298663</v>
      </c>
      <c r="Q59" s="36">
        <v>9673</v>
      </c>
      <c r="R59" s="59" t="s">
        <v>79</v>
      </c>
    </row>
    <row r="60" spans="1:21" ht="21.95" customHeight="1" x14ac:dyDescent="0.25">
      <c r="A60" s="46" t="s">
        <v>13</v>
      </c>
      <c r="B60" s="47" t="s">
        <v>115</v>
      </c>
      <c r="C60" s="46">
        <v>1959</v>
      </c>
      <c r="D60" s="46" t="s">
        <v>29</v>
      </c>
      <c r="E60" s="46" t="s">
        <v>28</v>
      </c>
      <c r="F60" s="48">
        <v>2</v>
      </c>
      <c r="G60" s="48">
        <v>1</v>
      </c>
      <c r="H60" s="29">
        <v>329.86</v>
      </c>
      <c r="I60" s="29">
        <v>99.66</v>
      </c>
      <c r="J60" s="29">
        <v>206.2</v>
      </c>
      <c r="K60" s="22">
        <f t="shared" si="6"/>
        <v>1233500</v>
      </c>
      <c r="L60" s="29">
        <v>0</v>
      </c>
      <c r="M60" s="29">
        <v>0</v>
      </c>
      <c r="N60" s="29">
        <v>0</v>
      </c>
      <c r="O60" s="22">
        <v>1233500</v>
      </c>
      <c r="P60" s="36">
        <f t="shared" si="5"/>
        <v>3739.4652276723455</v>
      </c>
      <c r="Q60" s="36">
        <v>9673</v>
      </c>
      <c r="R60" s="59" t="s">
        <v>78</v>
      </c>
    </row>
    <row r="61" spans="1:21" ht="21.95" customHeight="1" x14ac:dyDescent="0.25">
      <c r="A61" s="46" t="s">
        <v>14</v>
      </c>
      <c r="B61" s="47" t="s">
        <v>111</v>
      </c>
      <c r="C61" s="46">
        <v>1957</v>
      </c>
      <c r="D61" s="46" t="s">
        <v>29</v>
      </c>
      <c r="E61" s="46" t="s">
        <v>28</v>
      </c>
      <c r="F61" s="48">
        <v>2</v>
      </c>
      <c r="G61" s="48">
        <v>1</v>
      </c>
      <c r="H61" s="29">
        <v>339.97</v>
      </c>
      <c r="I61" s="29">
        <v>0</v>
      </c>
      <c r="J61" s="29">
        <v>310.13</v>
      </c>
      <c r="K61" s="22">
        <f>SUM(L61:O61)</f>
        <v>1843530</v>
      </c>
      <c r="L61" s="29">
        <v>0</v>
      </c>
      <c r="M61" s="29">
        <v>0</v>
      </c>
      <c r="N61" s="29">
        <v>0</v>
      </c>
      <c r="O61" s="22">
        <v>1843530</v>
      </c>
      <c r="P61" s="36">
        <f>K61/H61</f>
        <v>5422.6255257816865</v>
      </c>
      <c r="Q61" s="36">
        <v>9673</v>
      </c>
      <c r="R61" s="59" t="s">
        <v>78</v>
      </c>
    </row>
    <row r="62" spans="1:21" ht="21.95" customHeight="1" x14ac:dyDescent="0.25">
      <c r="A62" s="46" t="s">
        <v>15</v>
      </c>
      <c r="B62" s="47" t="s">
        <v>116</v>
      </c>
      <c r="C62" s="46">
        <v>1960</v>
      </c>
      <c r="D62" s="46" t="s">
        <v>29</v>
      </c>
      <c r="E62" s="46" t="s">
        <v>28</v>
      </c>
      <c r="F62" s="48">
        <v>4</v>
      </c>
      <c r="G62" s="48">
        <v>7</v>
      </c>
      <c r="H62" s="29">
        <v>4606.18</v>
      </c>
      <c r="I62" s="29">
        <v>327.18</v>
      </c>
      <c r="J62" s="29">
        <v>3190.75</v>
      </c>
      <c r="K62" s="22">
        <f t="shared" si="6"/>
        <v>26113047.359999999</v>
      </c>
      <c r="L62" s="29">
        <v>0</v>
      </c>
      <c r="M62" s="29">
        <v>0</v>
      </c>
      <c r="N62" s="29">
        <v>0</v>
      </c>
      <c r="O62" s="22">
        <v>26113047.359999999</v>
      </c>
      <c r="P62" s="36">
        <f t="shared" si="5"/>
        <v>5669.1330690507093</v>
      </c>
      <c r="Q62" s="36">
        <v>9673</v>
      </c>
      <c r="R62" s="59" t="s">
        <v>79</v>
      </c>
    </row>
    <row r="63" spans="1:21" ht="21.95" customHeight="1" x14ac:dyDescent="0.25">
      <c r="A63" s="46" t="s">
        <v>1747</v>
      </c>
      <c r="B63" s="47" t="s">
        <v>117</v>
      </c>
      <c r="C63" s="46">
        <v>1976</v>
      </c>
      <c r="D63" s="46">
        <v>2010</v>
      </c>
      <c r="E63" s="46" t="s">
        <v>28</v>
      </c>
      <c r="F63" s="48">
        <v>5</v>
      </c>
      <c r="G63" s="48">
        <v>1</v>
      </c>
      <c r="H63" s="29">
        <v>4206.59</v>
      </c>
      <c r="I63" s="29">
        <v>122.3</v>
      </c>
      <c r="J63" s="29">
        <v>2276</v>
      </c>
      <c r="K63" s="22">
        <f t="shared" si="6"/>
        <v>11692620</v>
      </c>
      <c r="L63" s="29">
        <v>0</v>
      </c>
      <c r="M63" s="29">
        <v>0</v>
      </c>
      <c r="N63" s="29">
        <v>0</v>
      </c>
      <c r="O63" s="22">
        <v>11692620</v>
      </c>
      <c r="P63" s="36">
        <f t="shared" si="5"/>
        <v>2779.5958246465661</v>
      </c>
      <c r="Q63" s="36">
        <v>9673</v>
      </c>
      <c r="R63" s="59" t="s">
        <v>78</v>
      </c>
    </row>
    <row r="64" spans="1:21" ht="21.95" customHeight="1" x14ac:dyDescent="0.25">
      <c r="A64" s="46" t="s">
        <v>956</v>
      </c>
      <c r="B64" s="47" t="s">
        <v>1734</v>
      </c>
      <c r="C64" s="46">
        <v>1992</v>
      </c>
      <c r="D64" s="46" t="s">
        <v>29</v>
      </c>
      <c r="E64" s="46" t="s">
        <v>31</v>
      </c>
      <c r="F64" s="48">
        <v>5</v>
      </c>
      <c r="G64" s="48">
        <v>3</v>
      </c>
      <c r="H64" s="29">
        <v>4047.65</v>
      </c>
      <c r="I64" s="29">
        <v>644.98</v>
      </c>
      <c r="J64" s="29">
        <v>3402.67</v>
      </c>
      <c r="K64" s="22">
        <f t="shared" si="6"/>
        <v>8941071</v>
      </c>
      <c r="L64" s="29">
        <v>0</v>
      </c>
      <c r="M64" s="29">
        <v>0</v>
      </c>
      <c r="N64" s="29">
        <v>0</v>
      </c>
      <c r="O64" s="22">
        <v>8941071</v>
      </c>
      <c r="P64" s="36">
        <f>K64/H64</f>
        <v>2208.9535903548972</v>
      </c>
      <c r="Q64" s="36">
        <v>9673</v>
      </c>
      <c r="R64" s="59" t="s">
        <v>78</v>
      </c>
    </row>
    <row r="65" spans="1:19" ht="21.95" customHeight="1" x14ac:dyDescent="0.25">
      <c r="A65" s="46" t="s">
        <v>957</v>
      </c>
      <c r="B65" s="47" t="s">
        <v>118</v>
      </c>
      <c r="C65" s="46">
        <v>1959</v>
      </c>
      <c r="D65" s="46" t="s">
        <v>29</v>
      </c>
      <c r="E65" s="46" t="s">
        <v>28</v>
      </c>
      <c r="F65" s="48">
        <v>3</v>
      </c>
      <c r="G65" s="48">
        <v>2</v>
      </c>
      <c r="H65" s="29">
        <v>1138.5</v>
      </c>
      <c r="I65" s="29">
        <v>0</v>
      </c>
      <c r="J65" s="29">
        <v>997.47</v>
      </c>
      <c r="K65" s="22">
        <f t="shared" si="6"/>
        <v>3472220</v>
      </c>
      <c r="L65" s="29">
        <v>0</v>
      </c>
      <c r="M65" s="29">
        <v>0</v>
      </c>
      <c r="N65" s="29">
        <v>0</v>
      </c>
      <c r="O65" s="22">
        <v>3472220</v>
      </c>
      <c r="P65" s="36">
        <f t="shared" si="5"/>
        <v>3049.8199385155908</v>
      </c>
      <c r="Q65" s="36">
        <v>9673</v>
      </c>
      <c r="R65" s="59" t="s">
        <v>79</v>
      </c>
    </row>
    <row r="66" spans="1:19" ht="21.95" customHeight="1" x14ac:dyDescent="0.25">
      <c r="A66" s="46" t="s">
        <v>958</v>
      </c>
      <c r="B66" s="47" t="s">
        <v>119</v>
      </c>
      <c r="C66" s="46">
        <v>1991</v>
      </c>
      <c r="D66" s="46" t="s">
        <v>29</v>
      </c>
      <c r="E66" s="46" t="s">
        <v>28</v>
      </c>
      <c r="F66" s="48">
        <v>5</v>
      </c>
      <c r="G66" s="48">
        <v>3</v>
      </c>
      <c r="H66" s="29">
        <v>5088.2</v>
      </c>
      <c r="I66" s="29">
        <v>0</v>
      </c>
      <c r="J66" s="29">
        <v>4354.3500000000004</v>
      </c>
      <c r="K66" s="22">
        <f t="shared" si="6"/>
        <v>4279130</v>
      </c>
      <c r="L66" s="29">
        <v>0</v>
      </c>
      <c r="M66" s="29">
        <v>0</v>
      </c>
      <c r="N66" s="29">
        <v>0</v>
      </c>
      <c r="O66" s="22">
        <v>4279130</v>
      </c>
      <c r="P66" s="36">
        <f t="shared" si="5"/>
        <v>840.99092016823238</v>
      </c>
      <c r="Q66" s="36">
        <v>9673</v>
      </c>
      <c r="R66" s="59" t="s">
        <v>78</v>
      </c>
    </row>
    <row r="67" spans="1:19" ht="21.95" customHeight="1" x14ac:dyDescent="0.25">
      <c r="A67" s="46" t="s">
        <v>959</v>
      </c>
      <c r="B67" s="47" t="s">
        <v>1770</v>
      </c>
      <c r="C67" s="46">
        <v>2002</v>
      </c>
      <c r="D67" s="46" t="s">
        <v>29</v>
      </c>
      <c r="E67" s="46" t="s">
        <v>31</v>
      </c>
      <c r="F67" s="48">
        <v>5</v>
      </c>
      <c r="G67" s="48">
        <v>2</v>
      </c>
      <c r="H67" s="29">
        <v>2483</v>
      </c>
      <c r="I67" s="29">
        <v>0</v>
      </c>
      <c r="J67" s="29">
        <v>1776.61</v>
      </c>
      <c r="K67" s="22">
        <f>SUM(L67:O67)</f>
        <v>4270400</v>
      </c>
      <c r="L67" s="29">
        <v>0</v>
      </c>
      <c r="M67" s="29">
        <v>0</v>
      </c>
      <c r="N67" s="29">
        <v>0</v>
      </c>
      <c r="O67" s="22">
        <v>4270400</v>
      </c>
      <c r="P67" s="36">
        <f t="shared" si="5"/>
        <v>1719.8550140958519</v>
      </c>
      <c r="Q67" s="36">
        <v>9673</v>
      </c>
      <c r="R67" s="59" t="s">
        <v>79</v>
      </c>
    </row>
    <row r="68" spans="1:19" ht="21.95" customHeight="1" x14ac:dyDescent="0.25">
      <c r="A68" s="46" t="s">
        <v>960</v>
      </c>
      <c r="B68" s="47" t="s">
        <v>120</v>
      </c>
      <c r="C68" s="46">
        <v>1990</v>
      </c>
      <c r="D68" s="46" t="s">
        <v>29</v>
      </c>
      <c r="E68" s="46" t="s">
        <v>28</v>
      </c>
      <c r="F68" s="48">
        <v>3</v>
      </c>
      <c r="G68" s="48">
        <v>2</v>
      </c>
      <c r="H68" s="29">
        <v>1371.1</v>
      </c>
      <c r="I68" s="29">
        <v>0</v>
      </c>
      <c r="J68" s="29">
        <v>1278.7</v>
      </c>
      <c r="K68" s="22">
        <f t="shared" si="6"/>
        <v>2556695</v>
      </c>
      <c r="L68" s="29">
        <v>0</v>
      </c>
      <c r="M68" s="29">
        <v>0</v>
      </c>
      <c r="N68" s="29">
        <v>0</v>
      </c>
      <c r="O68" s="22">
        <v>2556695</v>
      </c>
      <c r="P68" s="36">
        <f t="shared" si="5"/>
        <v>1864.7035227189849</v>
      </c>
      <c r="Q68" s="36">
        <v>9673</v>
      </c>
      <c r="R68" s="59" t="s">
        <v>79</v>
      </c>
    </row>
    <row r="69" spans="1:19" ht="21.95" customHeight="1" x14ac:dyDescent="0.25">
      <c r="A69" s="46" t="s">
        <v>961</v>
      </c>
      <c r="B69" s="47" t="s">
        <v>123</v>
      </c>
      <c r="C69" s="46">
        <v>1961</v>
      </c>
      <c r="D69" s="46" t="s">
        <v>29</v>
      </c>
      <c r="E69" s="46" t="s">
        <v>28</v>
      </c>
      <c r="F69" s="48">
        <v>2</v>
      </c>
      <c r="G69" s="48">
        <v>1</v>
      </c>
      <c r="H69" s="29">
        <v>282.88</v>
      </c>
      <c r="I69" s="29">
        <v>0</v>
      </c>
      <c r="J69" s="29">
        <v>260.70999999999998</v>
      </c>
      <c r="K69" s="22">
        <f>SUM(L69:O69)</f>
        <v>1600790</v>
      </c>
      <c r="L69" s="29">
        <v>0</v>
      </c>
      <c r="M69" s="29">
        <v>0</v>
      </c>
      <c r="N69" s="29">
        <v>0</v>
      </c>
      <c r="O69" s="22">
        <v>1600790</v>
      </c>
      <c r="P69" s="36">
        <f>K69/H69</f>
        <v>5658.9013009049777</v>
      </c>
      <c r="Q69" s="36">
        <v>9673</v>
      </c>
      <c r="R69" s="59" t="s">
        <v>79</v>
      </c>
    </row>
    <row r="70" spans="1:19" ht="21.95" customHeight="1" x14ac:dyDescent="0.25">
      <c r="A70" s="46" t="s">
        <v>962</v>
      </c>
      <c r="B70" s="47" t="s">
        <v>121</v>
      </c>
      <c r="C70" s="46">
        <v>1958</v>
      </c>
      <c r="D70" s="46" t="s">
        <v>29</v>
      </c>
      <c r="E70" s="46" t="s">
        <v>28</v>
      </c>
      <c r="F70" s="48">
        <v>2</v>
      </c>
      <c r="G70" s="48">
        <v>3</v>
      </c>
      <c r="H70" s="29">
        <v>1091.97</v>
      </c>
      <c r="I70" s="29">
        <v>50.95</v>
      </c>
      <c r="J70" s="29">
        <v>893.12</v>
      </c>
      <c r="K70" s="22">
        <f t="shared" si="6"/>
        <v>2850211.19</v>
      </c>
      <c r="L70" s="29">
        <v>0</v>
      </c>
      <c r="M70" s="29">
        <v>0</v>
      </c>
      <c r="N70" s="29">
        <v>0</v>
      </c>
      <c r="O70" s="22">
        <v>2850211.19</v>
      </c>
      <c r="P70" s="36">
        <f t="shared" si="5"/>
        <v>2610.1552148868559</v>
      </c>
      <c r="Q70" s="36">
        <v>9673</v>
      </c>
      <c r="R70" s="59" t="s">
        <v>79</v>
      </c>
    </row>
    <row r="71" spans="1:19" ht="21.95" customHeight="1" x14ac:dyDescent="0.25">
      <c r="A71" s="46" t="s">
        <v>963</v>
      </c>
      <c r="B71" s="47" t="s">
        <v>122</v>
      </c>
      <c r="C71" s="46">
        <v>1955</v>
      </c>
      <c r="D71" s="46" t="s">
        <v>29</v>
      </c>
      <c r="E71" s="46" t="s">
        <v>28</v>
      </c>
      <c r="F71" s="48">
        <v>2</v>
      </c>
      <c r="G71" s="48">
        <v>1</v>
      </c>
      <c r="H71" s="29">
        <v>551.87</v>
      </c>
      <c r="I71" s="29">
        <v>0</v>
      </c>
      <c r="J71" s="29">
        <v>432.33</v>
      </c>
      <c r="K71" s="22">
        <f t="shared" si="6"/>
        <v>4158648.49</v>
      </c>
      <c r="L71" s="29">
        <v>0</v>
      </c>
      <c r="M71" s="29">
        <v>0</v>
      </c>
      <c r="N71" s="29">
        <v>0</v>
      </c>
      <c r="O71" s="22">
        <v>4158648.49</v>
      </c>
      <c r="P71" s="36">
        <f t="shared" si="5"/>
        <v>7535.5581749325029</v>
      </c>
      <c r="Q71" s="36">
        <v>9673</v>
      </c>
      <c r="R71" s="59" t="s">
        <v>79</v>
      </c>
    </row>
    <row r="72" spans="1:19" ht="21.95" customHeight="1" x14ac:dyDescent="0.25">
      <c r="A72" s="46" t="s">
        <v>964</v>
      </c>
      <c r="B72" s="47" t="s">
        <v>124</v>
      </c>
      <c r="C72" s="46">
        <v>1960</v>
      </c>
      <c r="D72" s="46" t="s">
        <v>29</v>
      </c>
      <c r="E72" s="46" t="s">
        <v>28</v>
      </c>
      <c r="F72" s="48">
        <v>2</v>
      </c>
      <c r="G72" s="48">
        <v>1</v>
      </c>
      <c r="H72" s="29">
        <v>301</v>
      </c>
      <c r="I72" s="29">
        <v>45</v>
      </c>
      <c r="J72" s="29">
        <v>234.8</v>
      </c>
      <c r="K72" s="22">
        <f t="shared" si="6"/>
        <v>1654320</v>
      </c>
      <c r="L72" s="29">
        <v>0</v>
      </c>
      <c r="M72" s="29">
        <v>0</v>
      </c>
      <c r="N72" s="29">
        <v>0</v>
      </c>
      <c r="O72" s="22">
        <v>1654320</v>
      </c>
      <c r="P72" s="36">
        <f t="shared" si="5"/>
        <v>5496.0797342192691</v>
      </c>
      <c r="Q72" s="36">
        <v>9673</v>
      </c>
      <c r="R72" s="59" t="s">
        <v>79</v>
      </c>
    </row>
    <row r="73" spans="1:19" ht="21.95" customHeight="1" x14ac:dyDescent="0.25">
      <c r="A73" s="46" t="s">
        <v>965</v>
      </c>
      <c r="B73" s="47" t="s">
        <v>1771</v>
      </c>
      <c r="C73" s="46">
        <v>1983</v>
      </c>
      <c r="D73" s="46">
        <v>2015</v>
      </c>
      <c r="E73" s="46" t="s">
        <v>31</v>
      </c>
      <c r="F73" s="48">
        <v>9</v>
      </c>
      <c r="G73" s="48">
        <v>4</v>
      </c>
      <c r="H73" s="29">
        <v>10604.5</v>
      </c>
      <c r="I73" s="29">
        <v>633.79999999999995</v>
      </c>
      <c r="J73" s="29">
        <v>7581.8</v>
      </c>
      <c r="K73" s="22">
        <f>SUM(L73:O73)</f>
        <v>8800000</v>
      </c>
      <c r="L73" s="29">
        <v>0</v>
      </c>
      <c r="M73" s="29">
        <v>0</v>
      </c>
      <c r="N73" s="29">
        <v>0</v>
      </c>
      <c r="O73" s="22">
        <v>8800000</v>
      </c>
      <c r="P73" s="36">
        <f t="shared" si="5"/>
        <v>829.83639021170256</v>
      </c>
      <c r="Q73" s="36">
        <v>9673</v>
      </c>
      <c r="R73" s="59" t="s">
        <v>78</v>
      </c>
    </row>
    <row r="74" spans="1:19" ht="21.95" customHeight="1" x14ac:dyDescent="0.25">
      <c r="A74" s="46" t="s">
        <v>966</v>
      </c>
      <c r="B74" s="47" t="s">
        <v>125</v>
      </c>
      <c r="C74" s="46">
        <v>1957</v>
      </c>
      <c r="D74" s="46" t="s">
        <v>29</v>
      </c>
      <c r="E74" s="46" t="s">
        <v>28</v>
      </c>
      <c r="F74" s="48">
        <v>2</v>
      </c>
      <c r="G74" s="48">
        <v>1</v>
      </c>
      <c r="H74" s="29">
        <v>424.84</v>
      </c>
      <c r="I74" s="29">
        <v>0</v>
      </c>
      <c r="J74" s="29">
        <v>385</v>
      </c>
      <c r="K74" s="22">
        <f t="shared" si="6"/>
        <v>1611019</v>
      </c>
      <c r="L74" s="29">
        <v>0</v>
      </c>
      <c r="M74" s="29">
        <v>0</v>
      </c>
      <c r="N74" s="29">
        <v>0</v>
      </c>
      <c r="O74" s="22">
        <v>1611019</v>
      </c>
      <c r="P74" s="36">
        <f t="shared" si="5"/>
        <v>3792.0605404387538</v>
      </c>
      <c r="Q74" s="36">
        <v>9673</v>
      </c>
      <c r="R74" s="59" t="s">
        <v>79</v>
      </c>
    </row>
    <row r="75" spans="1:19" ht="21.95" customHeight="1" x14ac:dyDescent="0.25">
      <c r="A75" s="46" t="s">
        <v>967</v>
      </c>
      <c r="B75" s="47" t="s">
        <v>1733</v>
      </c>
      <c r="C75" s="46">
        <v>1974</v>
      </c>
      <c r="D75" s="46" t="s">
        <v>29</v>
      </c>
      <c r="E75" s="46" t="s">
        <v>28</v>
      </c>
      <c r="F75" s="48">
        <v>5</v>
      </c>
      <c r="G75" s="48">
        <v>6</v>
      </c>
      <c r="H75" s="29">
        <v>6002.06</v>
      </c>
      <c r="I75" s="29">
        <v>0</v>
      </c>
      <c r="J75" s="29">
        <v>4465.4399999999996</v>
      </c>
      <c r="K75" s="22">
        <f t="shared" si="6"/>
        <v>6624236</v>
      </c>
      <c r="L75" s="29">
        <v>0</v>
      </c>
      <c r="M75" s="29">
        <v>0</v>
      </c>
      <c r="N75" s="29">
        <v>0</v>
      </c>
      <c r="O75" s="22">
        <v>6624236</v>
      </c>
      <c r="P75" s="36">
        <f>K75/H75</f>
        <v>1103.6604099259253</v>
      </c>
      <c r="Q75" s="36">
        <v>9673</v>
      </c>
      <c r="R75" s="59" t="s">
        <v>79</v>
      </c>
    </row>
    <row r="76" spans="1:19" ht="21.95" customHeight="1" x14ac:dyDescent="0.25">
      <c r="A76" s="46" t="s">
        <v>968</v>
      </c>
      <c r="B76" s="47" t="s">
        <v>126</v>
      </c>
      <c r="C76" s="46">
        <v>1978</v>
      </c>
      <c r="D76" s="46" t="s">
        <v>29</v>
      </c>
      <c r="E76" s="46" t="s">
        <v>31</v>
      </c>
      <c r="F76" s="48">
        <v>9</v>
      </c>
      <c r="G76" s="48">
        <v>4</v>
      </c>
      <c r="H76" s="29">
        <v>9000.6</v>
      </c>
      <c r="I76" s="29">
        <v>46.44</v>
      </c>
      <c r="J76" s="29">
        <v>7023.68</v>
      </c>
      <c r="K76" s="22">
        <f t="shared" si="6"/>
        <v>13188009</v>
      </c>
      <c r="L76" s="29">
        <v>0</v>
      </c>
      <c r="M76" s="29">
        <v>0</v>
      </c>
      <c r="N76" s="29">
        <v>0</v>
      </c>
      <c r="O76" s="22">
        <v>13188009</v>
      </c>
      <c r="P76" s="36">
        <f t="shared" si="5"/>
        <v>1465.2366508899406</v>
      </c>
      <c r="Q76" s="36">
        <v>9673</v>
      </c>
      <c r="R76" s="59" t="s">
        <v>78</v>
      </c>
    </row>
    <row r="77" spans="1:19" ht="21.95" customHeight="1" x14ac:dyDescent="0.25">
      <c r="A77" s="46" t="s">
        <v>969</v>
      </c>
      <c r="B77" s="47" t="s">
        <v>127</v>
      </c>
      <c r="C77" s="46">
        <v>1987</v>
      </c>
      <c r="D77" s="46" t="s">
        <v>29</v>
      </c>
      <c r="E77" s="46" t="s">
        <v>28</v>
      </c>
      <c r="F77" s="48">
        <v>5</v>
      </c>
      <c r="G77" s="48">
        <v>6</v>
      </c>
      <c r="H77" s="29">
        <v>5758.2</v>
      </c>
      <c r="I77" s="29">
        <v>0</v>
      </c>
      <c r="J77" s="29">
        <v>4016.4</v>
      </c>
      <c r="K77" s="22">
        <f t="shared" si="6"/>
        <v>18415981.399999999</v>
      </c>
      <c r="L77" s="29">
        <v>0</v>
      </c>
      <c r="M77" s="29">
        <v>0</v>
      </c>
      <c r="N77" s="29">
        <v>0</v>
      </c>
      <c r="O77" s="22">
        <v>18415981.399999999</v>
      </c>
      <c r="P77" s="36">
        <f t="shared" si="5"/>
        <v>3198.2184363169044</v>
      </c>
      <c r="Q77" s="36">
        <v>9673</v>
      </c>
      <c r="R77" s="59" t="s">
        <v>78</v>
      </c>
    </row>
    <row r="78" spans="1:19" ht="30" customHeight="1" x14ac:dyDescent="0.25">
      <c r="A78" s="116" t="s">
        <v>1848</v>
      </c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</row>
    <row r="79" spans="1:19" ht="39.950000000000003" customHeight="1" x14ac:dyDescent="0.25">
      <c r="A79" s="118" t="s">
        <v>1717</v>
      </c>
      <c r="B79" s="118"/>
      <c r="C79" s="56" t="s">
        <v>30</v>
      </c>
      <c r="D79" s="56" t="s">
        <v>30</v>
      </c>
      <c r="E79" s="56" t="s">
        <v>30</v>
      </c>
      <c r="F79" s="103" t="s">
        <v>30</v>
      </c>
      <c r="G79" s="103" t="s">
        <v>30</v>
      </c>
      <c r="H79" s="104">
        <f t="shared" ref="H79:N79" si="7">SUM(H80)</f>
        <v>641.9</v>
      </c>
      <c r="I79" s="104">
        <f t="shared" si="7"/>
        <v>0</v>
      </c>
      <c r="J79" s="104">
        <f t="shared" si="7"/>
        <v>605.20000000000005</v>
      </c>
      <c r="K79" s="104">
        <f>SUM(K80)</f>
        <v>2884450</v>
      </c>
      <c r="L79" s="104">
        <f t="shared" si="7"/>
        <v>0</v>
      </c>
      <c r="M79" s="104">
        <f t="shared" si="7"/>
        <v>0</v>
      </c>
      <c r="N79" s="104">
        <f t="shared" si="7"/>
        <v>0</v>
      </c>
      <c r="O79" s="104">
        <f>SUM(O80)</f>
        <v>2884450</v>
      </c>
      <c r="P79" s="105">
        <f>K79/H79</f>
        <v>4493.6127122604767</v>
      </c>
      <c r="Q79" s="106" t="s">
        <v>30</v>
      </c>
      <c r="R79" s="107" t="s">
        <v>30</v>
      </c>
      <c r="S79" s="52">
        <f>O79</f>
        <v>2884450</v>
      </c>
    </row>
    <row r="80" spans="1:19" ht="23.1" customHeight="1" x14ac:dyDescent="0.25">
      <c r="A80" s="46" t="s">
        <v>970</v>
      </c>
      <c r="B80" s="47" t="s">
        <v>130</v>
      </c>
      <c r="C80" s="46">
        <v>1960</v>
      </c>
      <c r="D80" s="46" t="s">
        <v>29</v>
      </c>
      <c r="E80" s="46" t="s">
        <v>28</v>
      </c>
      <c r="F80" s="48">
        <v>2</v>
      </c>
      <c r="G80" s="48">
        <v>2</v>
      </c>
      <c r="H80" s="29">
        <v>641.9</v>
      </c>
      <c r="I80" s="29">
        <v>0</v>
      </c>
      <c r="J80" s="29">
        <v>605.20000000000005</v>
      </c>
      <c r="K80" s="22">
        <f>SUM(L80:O80)</f>
        <v>2884450</v>
      </c>
      <c r="L80" s="29">
        <v>0</v>
      </c>
      <c r="M80" s="29">
        <v>0</v>
      </c>
      <c r="N80" s="29">
        <v>0</v>
      </c>
      <c r="O80" s="22">
        <v>2884450</v>
      </c>
      <c r="P80" s="36">
        <f>K80/H80</f>
        <v>4493.6127122604767</v>
      </c>
      <c r="Q80" s="36">
        <v>9673</v>
      </c>
      <c r="R80" s="59" t="s">
        <v>77</v>
      </c>
    </row>
    <row r="81" spans="1:21" ht="30" customHeight="1" x14ac:dyDescent="0.25">
      <c r="A81" s="116" t="s">
        <v>1849</v>
      </c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</row>
    <row r="82" spans="1:21" ht="39.950000000000003" customHeight="1" x14ac:dyDescent="0.25">
      <c r="A82" s="118" t="s">
        <v>1764</v>
      </c>
      <c r="B82" s="118"/>
      <c r="C82" s="56" t="s">
        <v>30</v>
      </c>
      <c r="D82" s="56" t="s">
        <v>30</v>
      </c>
      <c r="E82" s="56" t="s">
        <v>30</v>
      </c>
      <c r="F82" s="103" t="s">
        <v>30</v>
      </c>
      <c r="G82" s="103" t="s">
        <v>30</v>
      </c>
      <c r="H82" s="104">
        <f t="shared" ref="H82:N82" si="8">SUM(H83)</f>
        <v>4994.5</v>
      </c>
      <c r="I82" s="104">
        <f t="shared" si="8"/>
        <v>400</v>
      </c>
      <c r="J82" s="104">
        <f t="shared" si="8"/>
        <v>4532.2</v>
      </c>
      <c r="K82" s="104">
        <f t="shared" si="8"/>
        <v>4254050</v>
      </c>
      <c r="L82" s="104">
        <f t="shared" si="8"/>
        <v>0</v>
      </c>
      <c r="M82" s="104">
        <f t="shared" si="8"/>
        <v>0</v>
      </c>
      <c r="N82" s="104">
        <f t="shared" si="8"/>
        <v>0</v>
      </c>
      <c r="O82" s="104">
        <f>SUM(O83)</f>
        <v>4254050</v>
      </c>
      <c r="P82" s="105">
        <f>K82/H82</f>
        <v>851.74692161377516</v>
      </c>
      <c r="Q82" s="106" t="s">
        <v>30</v>
      </c>
      <c r="R82" s="107" t="s">
        <v>30</v>
      </c>
      <c r="S82" s="52">
        <f>O82</f>
        <v>4254050</v>
      </c>
    </row>
    <row r="83" spans="1:21" ht="23.1" customHeight="1" x14ac:dyDescent="0.25">
      <c r="A83" s="46" t="s">
        <v>971</v>
      </c>
      <c r="B83" s="47" t="s">
        <v>1765</v>
      </c>
      <c r="C83" s="46">
        <v>1971</v>
      </c>
      <c r="D83" s="46">
        <v>2009</v>
      </c>
      <c r="E83" s="39" t="s">
        <v>28</v>
      </c>
      <c r="F83" s="48">
        <v>5</v>
      </c>
      <c r="G83" s="48">
        <v>6</v>
      </c>
      <c r="H83" s="29">
        <v>4994.5</v>
      </c>
      <c r="I83" s="29">
        <v>400</v>
      </c>
      <c r="J83" s="29">
        <v>4532.2</v>
      </c>
      <c r="K83" s="22">
        <f>SUM(L83:O83)</f>
        <v>4254050</v>
      </c>
      <c r="L83" s="29">
        <v>0</v>
      </c>
      <c r="M83" s="29">
        <v>0</v>
      </c>
      <c r="N83" s="29">
        <v>0</v>
      </c>
      <c r="O83" s="22">
        <v>4254050</v>
      </c>
      <c r="P83" s="36">
        <f>K83/H83</f>
        <v>851.74692161377516</v>
      </c>
      <c r="Q83" s="36">
        <v>9673</v>
      </c>
      <c r="R83" s="59" t="s">
        <v>77</v>
      </c>
    </row>
    <row r="84" spans="1:21" ht="30" customHeight="1" x14ac:dyDescent="0.25">
      <c r="A84" s="116" t="s">
        <v>1850</v>
      </c>
      <c r="B84" s="116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</row>
    <row r="85" spans="1:21" ht="39.950000000000003" customHeight="1" x14ac:dyDescent="0.25">
      <c r="A85" s="118" t="s">
        <v>945</v>
      </c>
      <c r="B85" s="118"/>
      <c r="C85" s="56" t="s">
        <v>30</v>
      </c>
      <c r="D85" s="56" t="s">
        <v>30</v>
      </c>
      <c r="E85" s="56" t="s">
        <v>30</v>
      </c>
      <c r="F85" s="103" t="s">
        <v>30</v>
      </c>
      <c r="G85" s="103" t="s">
        <v>30</v>
      </c>
      <c r="H85" s="104">
        <f t="shared" ref="H85:N85" si="9">SUM(H86)</f>
        <v>395</v>
      </c>
      <c r="I85" s="104">
        <f t="shared" si="9"/>
        <v>97.2</v>
      </c>
      <c r="J85" s="104">
        <f t="shared" si="9"/>
        <v>267.8</v>
      </c>
      <c r="K85" s="104">
        <f t="shared" si="9"/>
        <v>1913600</v>
      </c>
      <c r="L85" s="104">
        <f t="shared" si="9"/>
        <v>0</v>
      </c>
      <c r="M85" s="104">
        <f t="shared" si="9"/>
        <v>0</v>
      </c>
      <c r="N85" s="104">
        <f t="shared" si="9"/>
        <v>0</v>
      </c>
      <c r="O85" s="104">
        <f>SUM(O86)</f>
        <v>1913600</v>
      </c>
      <c r="P85" s="105">
        <f>K85/H85</f>
        <v>4844.5569620253164</v>
      </c>
      <c r="Q85" s="106" t="s">
        <v>30</v>
      </c>
      <c r="R85" s="107" t="s">
        <v>30</v>
      </c>
    </row>
    <row r="86" spans="1:21" ht="35.1" customHeight="1" x14ac:dyDescent="0.25">
      <c r="A86" s="46" t="s">
        <v>1918</v>
      </c>
      <c r="B86" s="47" t="s">
        <v>129</v>
      </c>
      <c r="C86" s="46">
        <v>1956</v>
      </c>
      <c r="D86" s="46" t="s">
        <v>29</v>
      </c>
      <c r="E86" s="39" t="s">
        <v>131</v>
      </c>
      <c r="F86" s="48">
        <v>2</v>
      </c>
      <c r="G86" s="48">
        <v>2</v>
      </c>
      <c r="H86" s="29">
        <v>395</v>
      </c>
      <c r="I86" s="29">
        <v>97.2</v>
      </c>
      <c r="J86" s="29">
        <v>267.8</v>
      </c>
      <c r="K86" s="22">
        <f>SUM(L86:O86)</f>
        <v>1913600</v>
      </c>
      <c r="L86" s="29">
        <v>0</v>
      </c>
      <c r="M86" s="29">
        <v>0</v>
      </c>
      <c r="N86" s="29">
        <v>0</v>
      </c>
      <c r="O86" s="22">
        <v>1913600</v>
      </c>
      <c r="P86" s="36">
        <f>K86/H86</f>
        <v>4844.5569620253164</v>
      </c>
      <c r="Q86" s="36">
        <v>9673</v>
      </c>
      <c r="R86" s="59" t="s">
        <v>78</v>
      </c>
    </row>
    <row r="87" spans="1:21" ht="30" customHeight="1" x14ac:dyDescent="0.25">
      <c r="A87" s="116" t="s">
        <v>1851</v>
      </c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</row>
    <row r="88" spans="1:21" ht="39.950000000000003" customHeight="1" x14ac:dyDescent="0.25">
      <c r="A88" s="118" t="s">
        <v>946</v>
      </c>
      <c r="B88" s="118"/>
      <c r="C88" s="56" t="s">
        <v>30</v>
      </c>
      <c r="D88" s="56" t="s">
        <v>30</v>
      </c>
      <c r="E88" s="56" t="s">
        <v>30</v>
      </c>
      <c r="F88" s="103" t="s">
        <v>30</v>
      </c>
      <c r="G88" s="103" t="s">
        <v>30</v>
      </c>
      <c r="H88" s="104">
        <f t="shared" ref="H88:N88" si="10">SUM(H89:H90)</f>
        <v>837.44</v>
      </c>
      <c r="I88" s="104">
        <f t="shared" si="10"/>
        <v>103.99</v>
      </c>
      <c r="J88" s="104">
        <f t="shared" si="10"/>
        <v>733.45</v>
      </c>
      <c r="K88" s="104">
        <f t="shared" si="10"/>
        <v>8232216.9299999997</v>
      </c>
      <c r="L88" s="104">
        <f t="shared" si="10"/>
        <v>0</v>
      </c>
      <c r="M88" s="104">
        <f t="shared" si="10"/>
        <v>0</v>
      </c>
      <c r="N88" s="104">
        <f t="shared" si="10"/>
        <v>0</v>
      </c>
      <c r="O88" s="104">
        <f>SUM(O89:O90)</f>
        <v>8232216.9299999997</v>
      </c>
      <c r="P88" s="105">
        <f>K88/H88</f>
        <v>9830.2170065915161</v>
      </c>
      <c r="Q88" s="106" t="s">
        <v>30</v>
      </c>
      <c r="R88" s="107" t="s">
        <v>30</v>
      </c>
    </row>
    <row r="89" spans="1:21" ht="23.1" customHeight="1" x14ac:dyDescent="0.25">
      <c r="A89" s="46" t="s">
        <v>1919</v>
      </c>
      <c r="B89" s="47" t="s">
        <v>128</v>
      </c>
      <c r="C89" s="46">
        <v>1961</v>
      </c>
      <c r="D89" s="46" t="s">
        <v>29</v>
      </c>
      <c r="E89" s="46" t="s">
        <v>28</v>
      </c>
      <c r="F89" s="48">
        <v>2</v>
      </c>
      <c r="G89" s="48">
        <v>2</v>
      </c>
      <c r="H89" s="29">
        <v>305.85000000000002</v>
      </c>
      <c r="I89" s="29">
        <v>21.24</v>
      </c>
      <c r="J89" s="29">
        <v>284.61</v>
      </c>
      <c r="K89" s="22">
        <f>SUM(L89:O89)</f>
        <v>2411098</v>
      </c>
      <c r="L89" s="29">
        <v>0</v>
      </c>
      <c r="M89" s="29">
        <v>0</v>
      </c>
      <c r="N89" s="29">
        <v>0</v>
      </c>
      <c r="O89" s="22">
        <v>2411098</v>
      </c>
      <c r="P89" s="36">
        <f>K89/H89</f>
        <v>7883.2695765898306</v>
      </c>
      <c r="Q89" s="36">
        <v>9673</v>
      </c>
      <c r="R89" s="59" t="s">
        <v>79</v>
      </c>
    </row>
    <row r="90" spans="1:21" ht="23.1" customHeight="1" x14ac:dyDescent="0.25">
      <c r="A90" s="46" t="s">
        <v>972</v>
      </c>
      <c r="B90" s="47" t="s">
        <v>1773</v>
      </c>
      <c r="C90" s="46">
        <v>1964</v>
      </c>
      <c r="D90" s="46" t="s">
        <v>29</v>
      </c>
      <c r="E90" s="46" t="s">
        <v>28</v>
      </c>
      <c r="F90" s="48">
        <v>2</v>
      </c>
      <c r="G90" s="48">
        <v>1</v>
      </c>
      <c r="H90" s="29">
        <v>531.59</v>
      </c>
      <c r="I90" s="29">
        <v>82.75</v>
      </c>
      <c r="J90" s="29">
        <v>448.84</v>
      </c>
      <c r="K90" s="22">
        <f>SUM(L90:O90)</f>
        <v>5821118.9299999997</v>
      </c>
      <c r="L90" s="29">
        <v>0</v>
      </c>
      <c r="M90" s="29">
        <v>0</v>
      </c>
      <c r="N90" s="29">
        <v>0</v>
      </c>
      <c r="O90" s="22">
        <v>5821118.9299999997</v>
      </c>
      <c r="P90" s="36">
        <f>K90/H90</f>
        <v>10950.39208788728</v>
      </c>
      <c r="Q90" s="36">
        <v>9673</v>
      </c>
      <c r="R90" s="59" t="s">
        <v>79</v>
      </c>
    </row>
    <row r="91" spans="1:21" ht="30" customHeight="1" x14ac:dyDescent="0.25">
      <c r="A91" s="116" t="s">
        <v>1852</v>
      </c>
      <c r="B91" s="116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</row>
    <row r="92" spans="1:21" ht="39.950000000000003" customHeight="1" x14ac:dyDescent="0.25">
      <c r="A92" s="118" t="s">
        <v>141</v>
      </c>
      <c r="B92" s="118"/>
      <c r="C92" s="56" t="s">
        <v>30</v>
      </c>
      <c r="D92" s="56" t="s">
        <v>30</v>
      </c>
      <c r="E92" s="56" t="s">
        <v>30</v>
      </c>
      <c r="F92" s="103" t="s">
        <v>30</v>
      </c>
      <c r="G92" s="103" t="s">
        <v>30</v>
      </c>
      <c r="H92" s="104">
        <f t="shared" ref="H92:P92" si="11">SUM(H93:H100)</f>
        <v>9560.4</v>
      </c>
      <c r="I92" s="104">
        <f t="shared" si="11"/>
        <v>325.53999999999996</v>
      </c>
      <c r="J92" s="104">
        <f t="shared" si="11"/>
        <v>7670.91</v>
      </c>
      <c r="K92" s="104">
        <f>SUM(K93:K100)</f>
        <v>24786382.849999998</v>
      </c>
      <c r="L92" s="104">
        <f t="shared" si="11"/>
        <v>0</v>
      </c>
      <c r="M92" s="104">
        <f t="shared" si="11"/>
        <v>0</v>
      </c>
      <c r="N92" s="104">
        <f t="shared" si="11"/>
        <v>0</v>
      </c>
      <c r="O92" s="104">
        <f>SUM(O93:O100)</f>
        <v>24786382.849999998</v>
      </c>
      <c r="P92" s="104">
        <f t="shared" si="11"/>
        <v>27263.011676453403</v>
      </c>
      <c r="Q92" s="106" t="s">
        <v>30</v>
      </c>
      <c r="R92" s="107" t="s">
        <v>30</v>
      </c>
    </row>
    <row r="93" spans="1:21" ht="20.100000000000001" customHeight="1" x14ac:dyDescent="0.25">
      <c r="A93" s="115" t="s">
        <v>973</v>
      </c>
      <c r="B93" s="127" t="s">
        <v>1728</v>
      </c>
      <c r="C93" s="120">
        <v>1988</v>
      </c>
      <c r="D93" s="120" t="s">
        <v>29</v>
      </c>
      <c r="E93" s="120" t="s">
        <v>31</v>
      </c>
      <c r="F93" s="121">
        <v>9</v>
      </c>
      <c r="G93" s="121">
        <v>2</v>
      </c>
      <c r="H93" s="117">
        <v>4727.7</v>
      </c>
      <c r="I93" s="117">
        <v>15.82</v>
      </c>
      <c r="J93" s="117">
        <v>3926.19</v>
      </c>
      <c r="K93" s="22">
        <f t="shared" ref="K93:K100" si="12">SUM(L93:O93)</f>
        <v>300000</v>
      </c>
      <c r="L93" s="29">
        <v>0</v>
      </c>
      <c r="M93" s="29">
        <v>0</v>
      </c>
      <c r="N93" s="29">
        <v>0</v>
      </c>
      <c r="O93" s="29">
        <v>300000</v>
      </c>
      <c r="P93" s="36">
        <f>K93/H93</f>
        <v>63.455803033187387</v>
      </c>
      <c r="Q93" s="36">
        <v>9673</v>
      </c>
      <c r="R93" s="62" t="s">
        <v>78</v>
      </c>
      <c r="S93" s="1"/>
      <c r="T93" s="1"/>
      <c r="U93" s="1"/>
    </row>
    <row r="94" spans="1:21" ht="20.100000000000001" customHeight="1" x14ac:dyDescent="0.25">
      <c r="A94" s="115"/>
      <c r="B94" s="127"/>
      <c r="C94" s="120"/>
      <c r="D94" s="120"/>
      <c r="E94" s="120"/>
      <c r="F94" s="121"/>
      <c r="G94" s="121"/>
      <c r="H94" s="117"/>
      <c r="I94" s="117"/>
      <c r="J94" s="117"/>
      <c r="K94" s="22">
        <f t="shared" si="12"/>
        <v>8174984.9500000002</v>
      </c>
      <c r="L94" s="29">
        <v>0</v>
      </c>
      <c r="M94" s="29">
        <v>0</v>
      </c>
      <c r="N94" s="29">
        <v>0</v>
      </c>
      <c r="O94" s="29">
        <v>8174984.9500000002</v>
      </c>
      <c r="P94" s="36">
        <f>K94/H93</f>
        <v>1729.1674492882375</v>
      </c>
      <c r="Q94" s="36">
        <v>9673</v>
      </c>
      <c r="R94" s="62" t="s">
        <v>79</v>
      </c>
      <c r="S94" s="1"/>
      <c r="T94" s="1"/>
      <c r="U94" s="1"/>
    </row>
    <row r="95" spans="1:21" ht="20.100000000000001" customHeight="1" x14ac:dyDescent="0.25">
      <c r="A95" s="46" t="s">
        <v>974</v>
      </c>
      <c r="B95" s="47" t="s">
        <v>132</v>
      </c>
      <c r="C95" s="46">
        <v>1957</v>
      </c>
      <c r="D95" s="46">
        <v>2013</v>
      </c>
      <c r="E95" s="46" t="s">
        <v>28</v>
      </c>
      <c r="F95" s="48">
        <v>2</v>
      </c>
      <c r="G95" s="48">
        <v>2</v>
      </c>
      <c r="H95" s="29">
        <v>580.45000000000005</v>
      </c>
      <c r="I95" s="29">
        <v>73.67</v>
      </c>
      <c r="J95" s="29">
        <v>506.78</v>
      </c>
      <c r="K95" s="22">
        <f t="shared" si="12"/>
        <v>3392720</v>
      </c>
      <c r="L95" s="29">
        <v>0</v>
      </c>
      <c r="M95" s="29">
        <v>0</v>
      </c>
      <c r="N95" s="29">
        <v>0</v>
      </c>
      <c r="O95" s="22">
        <v>3392720</v>
      </c>
      <c r="P95" s="36">
        <f t="shared" ref="P95:P100" si="13">K95/H95</f>
        <v>5844.9823412869318</v>
      </c>
      <c r="Q95" s="36">
        <v>9673</v>
      </c>
      <c r="R95" s="59" t="s">
        <v>79</v>
      </c>
    </row>
    <row r="96" spans="1:21" ht="20.100000000000001" customHeight="1" x14ac:dyDescent="0.25">
      <c r="A96" s="46" t="s">
        <v>1711</v>
      </c>
      <c r="B96" s="47" t="s">
        <v>133</v>
      </c>
      <c r="C96" s="46">
        <v>1960</v>
      </c>
      <c r="D96" s="46">
        <v>2010</v>
      </c>
      <c r="E96" s="46" t="s">
        <v>28</v>
      </c>
      <c r="F96" s="48">
        <v>2</v>
      </c>
      <c r="G96" s="48">
        <v>1</v>
      </c>
      <c r="H96" s="29">
        <v>271.85000000000002</v>
      </c>
      <c r="I96" s="29">
        <v>135.44999999999999</v>
      </c>
      <c r="J96" s="29">
        <v>136.4</v>
      </c>
      <c r="K96" s="22">
        <f t="shared" si="12"/>
        <v>872013.2</v>
      </c>
      <c r="L96" s="29">
        <v>0</v>
      </c>
      <c r="M96" s="29">
        <v>0</v>
      </c>
      <c r="N96" s="29">
        <v>0</v>
      </c>
      <c r="O96" s="22">
        <v>872013.2</v>
      </c>
      <c r="P96" s="36">
        <f t="shared" si="13"/>
        <v>3207.6998344675367</v>
      </c>
      <c r="Q96" s="36">
        <v>9673</v>
      </c>
      <c r="R96" s="59" t="s">
        <v>78</v>
      </c>
    </row>
    <row r="97" spans="1:19" ht="20.100000000000001" customHeight="1" x14ac:dyDescent="0.25">
      <c r="A97" s="46" t="s">
        <v>975</v>
      </c>
      <c r="B97" s="47" t="s">
        <v>134</v>
      </c>
      <c r="C97" s="46">
        <v>1960</v>
      </c>
      <c r="D97" s="46" t="s">
        <v>29</v>
      </c>
      <c r="E97" s="46" t="s">
        <v>28</v>
      </c>
      <c r="F97" s="48">
        <v>2</v>
      </c>
      <c r="G97" s="48">
        <v>1</v>
      </c>
      <c r="H97" s="29">
        <v>286.10000000000002</v>
      </c>
      <c r="I97" s="29">
        <v>100.6</v>
      </c>
      <c r="J97" s="29">
        <v>185.5</v>
      </c>
      <c r="K97" s="22">
        <f t="shared" si="12"/>
        <v>2245864.7000000002</v>
      </c>
      <c r="L97" s="29">
        <v>0</v>
      </c>
      <c r="M97" s="29">
        <v>0</v>
      </c>
      <c r="N97" s="29">
        <v>0</v>
      </c>
      <c r="O97" s="22">
        <v>2245864.7000000002</v>
      </c>
      <c r="P97" s="36">
        <f t="shared" si="13"/>
        <v>7849.9290457881862</v>
      </c>
      <c r="Q97" s="36">
        <v>9673</v>
      </c>
      <c r="R97" s="59" t="s">
        <v>77</v>
      </c>
    </row>
    <row r="98" spans="1:19" ht="20.100000000000001" customHeight="1" x14ac:dyDescent="0.25">
      <c r="A98" s="46" t="s">
        <v>976</v>
      </c>
      <c r="B98" s="47" t="s">
        <v>1729</v>
      </c>
      <c r="C98" s="46">
        <v>1980</v>
      </c>
      <c r="D98" s="46">
        <v>2004</v>
      </c>
      <c r="E98" s="46" t="s">
        <v>28</v>
      </c>
      <c r="F98" s="48">
        <v>4</v>
      </c>
      <c r="G98" s="48">
        <v>2</v>
      </c>
      <c r="H98" s="29">
        <v>2049.5</v>
      </c>
      <c r="I98" s="29">
        <v>0</v>
      </c>
      <c r="J98" s="29">
        <v>1749.8</v>
      </c>
      <c r="K98" s="22">
        <f t="shared" si="12"/>
        <v>4599000</v>
      </c>
      <c r="L98" s="29">
        <v>0</v>
      </c>
      <c r="M98" s="29">
        <v>0</v>
      </c>
      <c r="N98" s="29">
        <v>0</v>
      </c>
      <c r="O98" s="22">
        <v>4599000</v>
      </c>
      <c r="P98" s="36">
        <f t="shared" si="13"/>
        <v>2243.9619419370579</v>
      </c>
      <c r="Q98" s="36">
        <v>9673</v>
      </c>
      <c r="R98" s="59" t="s">
        <v>78</v>
      </c>
    </row>
    <row r="99" spans="1:19" ht="20.100000000000001" customHeight="1" x14ac:dyDescent="0.25">
      <c r="A99" s="46" t="s">
        <v>977</v>
      </c>
      <c r="B99" s="47" t="s">
        <v>1762</v>
      </c>
      <c r="C99" s="46">
        <v>1993</v>
      </c>
      <c r="D99" s="46" t="s">
        <v>29</v>
      </c>
      <c r="E99" s="46" t="s">
        <v>1763</v>
      </c>
      <c r="F99" s="48">
        <v>3</v>
      </c>
      <c r="G99" s="48">
        <v>2</v>
      </c>
      <c r="H99" s="29">
        <v>819</v>
      </c>
      <c r="I99" s="29">
        <v>0</v>
      </c>
      <c r="J99" s="29">
        <v>439.3</v>
      </c>
      <c r="K99" s="22">
        <f t="shared" si="12"/>
        <v>2457800</v>
      </c>
      <c r="L99" s="29">
        <v>0</v>
      </c>
      <c r="M99" s="29">
        <v>0</v>
      </c>
      <c r="N99" s="29">
        <v>0</v>
      </c>
      <c r="O99" s="22">
        <v>2457800</v>
      </c>
      <c r="P99" s="36">
        <f t="shared" si="13"/>
        <v>3000.9768009768009</v>
      </c>
      <c r="Q99" s="36">
        <v>9673</v>
      </c>
      <c r="R99" s="59" t="s">
        <v>79</v>
      </c>
    </row>
    <row r="100" spans="1:19" ht="20.100000000000001" customHeight="1" x14ac:dyDescent="0.25">
      <c r="A100" s="46" t="s">
        <v>978</v>
      </c>
      <c r="B100" s="47" t="s">
        <v>1730</v>
      </c>
      <c r="C100" s="46">
        <v>1965</v>
      </c>
      <c r="D100" s="46" t="s">
        <v>29</v>
      </c>
      <c r="E100" s="46" t="s">
        <v>28</v>
      </c>
      <c r="F100" s="48">
        <v>3</v>
      </c>
      <c r="G100" s="48">
        <v>3</v>
      </c>
      <c r="H100" s="29">
        <v>825.8</v>
      </c>
      <c r="I100" s="29">
        <v>0</v>
      </c>
      <c r="J100" s="29">
        <v>726.94</v>
      </c>
      <c r="K100" s="22">
        <f t="shared" si="12"/>
        <v>2744000</v>
      </c>
      <c r="L100" s="29">
        <v>0</v>
      </c>
      <c r="M100" s="29">
        <v>0</v>
      </c>
      <c r="N100" s="29">
        <v>0</v>
      </c>
      <c r="O100" s="22">
        <v>2744000</v>
      </c>
      <c r="P100" s="36">
        <f t="shared" si="13"/>
        <v>3322.8384596754663</v>
      </c>
      <c r="Q100" s="36">
        <v>9673</v>
      </c>
      <c r="R100" s="59" t="s">
        <v>78</v>
      </c>
    </row>
    <row r="101" spans="1:19" ht="30" customHeight="1" x14ac:dyDescent="0.25">
      <c r="A101" s="116" t="s">
        <v>1853</v>
      </c>
      <c r="B101" s="116"/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</row>
    <row r="102" spans="1:19" ht="39.950000000000003" customHeight="1" x14ac:dyDescent="0.25">
      <c r="A102" s="118" t="s">
        <v>1840</v>
      </c>
      <c r="B102" s="118"/>
      <c r="C102" s="38" t="s">
        <v>30</v>
      </c>
      <c r="D102" s="38" t="s">
        <v>30</v>
      </c>
      <c r="E102" s="38" t="s">
        <v>30</v>
      </c>
      <c r="F102" s="14" t="s">
        <v>30</v>
      </c>
      <c r="G102" s="14" t="s">
        <v>30</v>
      </c>
      <c r="H102" s="104">
        <f t="shared" ref="H102:O102" si="14">SUM(H103:H104)</f>
        <v>562.1</v>
      </c>
      <c r="I102" s="104">
        <f t="shared" si="14"/>
        <v>490.43</v>
      </c>
      <c r="J102" s="104">
        <f t="shared" si="14"/>
        <v>490.43</v>
      </c>
      <c r="K102" s="104">
        <f t="shared" si="14"/>
        <v>1832580.9</v>
      </c>
      <c r="L102" s="104">
        <f t="shared" si="14"/>
        <v>0</v>
      </c>
      <c r="M102" s="104">
        <f t="shared" si="14"/>
        <v>0</v>
      </c>
      <c r="N102" s="104">
        <f t="shared" si="14"/>
        <v>0</v>
      </c>
      <c r="O102" s="104">
        <f t="shared" si="14"/>
        <v>1832580.9</v>
      </c>
      <c r="P102" s="105">
        <f>K102/H102</f>
        <v>3260.2399928838281</v>
      </c>
      <c r="Q102" s="106" t="s">
        <v>30</v>
      </c>
      <c r="R102" s="108" t="s">
        <v>30</v>
      </c>
    </row>
    <row r="103" spans="1:19" ht="23.1" customHeight="1" x14ac:dyDescent="0.25">
      <c r="A103" s="46" t="s">
        <v>979</v>
      </c>
      <c r="B103" s="47" t="s">
        <v>1839</v>
      </c>
      <c r="C103" s="39">
        <v>1981</v>
      </c>
      <c r="D103" s="46" t="s">
        <v>29</v>
      </c>
      <c r="E103" s="46" t="s">
        <v>31</v>
      </c>
      <c r="F103" s="48">
        <v>2</v>
      </c>
      <c r="G103" s="48">
        <v>2</v>
      </c>
      <c r="H103" s="36">
        <v>562.1</v>
      </c>
      <c r="I103" s="36">
        <v>490.43</v>
      </c>
      <c r="J103" s="36">
        <v>490.43</v>
      </c>
      <c r="K103" s="22">
        <f>SUM(L103:O103)</f>
        <v>1832580.9</v>
      </c>
      <c r="L103" s="29">
        <v>0</v>
      </c>
      <c r="M103" s="29">
        <v>0</v>
      </c>
      <c r="N103" s="29">
        <v>0</v>
      </c>
      <c r="O103" s="22">
        <v>1832580.9</v>
      </c>
      <c r="P103" s="36">
        <f>K103/[1]Прилож!H134</f>
        <v>3260.2399928838281</v>
      </c>
      <c r="Q103" s="36">
        <v>9673</v>
      </c>
      <c r="R103" s="62" t="s">
        <v>77</v>
      </c>
      <c r="S103" s="52"/>
    </row>
    <row r="104" spans="1:19" ht="30" customHeight="1" x14ac:dyDescent="0.25">
      <c r="A104" s="116" t="s">
        <v>1854</v>
      </c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</row>
    <row r="105" spans="1:19" ht="39.950000000000003" customHeight="1" x14ac:dyDescent="0.25">
      <c r="A105" s="118" t="s">
        <v>142</v>
      </c>
      <c r="B105" s="118"/>
      <c r="C105" s="56" t="s">
        <v>30</v>
      </c>
      <c r="D105" s="56" t="s">
        <v>30</v>
      </c>
      <c r="E105" s="56" t="s">
        <v>30</v>
      </c>
      <c r="F105" s="103" t="s">
        <v>30</v>
      </c>
      <c r="G105" s="103" t="s">
        <v>30</v>
      </c>
      <c r="H105" s="104">
        <f t="shared" ref="H105:N105" si="15">SUM(H106:H108)</f>
        <v>1000.6</v>
      </c>
      <c r="I105" s="104">
        <f t="shared" si="15"/>
        <v>97.4</v>
      </c>
      <c r="J105" s="104">
        <f t="shared" si="15"/>
        <v>903.2</v>
      </c>
      <c r="K105" s="104">
        <f t="shared" si="15"/>
        <v>2792066.4</v>
      </c>
      <c r="L105" s="104">
        <f t="shared" si="15"/>
        <v>0</v>
      </c>
      <c r="M105" s="104">
        <f t="shared" si="15"/>
        <v>0</v>
      </c>
      <c r="N105" s="104">
        <f t="shared" si="15"/>
        <v>0</v>
      </c>
      <c r="O105" s="104">
        <f>SUM(O106:O108)</f>
        <v>2792066.4</v>
      </c>
      <c r="P105" s="105">
        <f>K105/H105</f>
        <v>2790.3921647011794</v>
      </c>
      <c r="Q105" s="106" t="s">
        <v>30</v>
      </c>
      <c r="R105" s="107" t="s">
        <v>30</v>
      </c>
    </row>
    <row r="106" spans="1:19" ht="21.95" customHeight="1" x14ac:dyDescent="0.25">
      <c r="A106" s="46" t="s">
        <v>1920</v>
      </c>
      <c r="B106" s="47" t="s">
        <v>52</v>
      </c>
      <c r="C106" s="46">
        <v>1955</v>
      </c>
      <c r="D106" s="46" t="s">
        <v>29</v>
      </c>
      <c r="E106" s="46" t="s">
        <v>28</v>
      </c>
      <c r="F106" s="48">
        <v>2</v>
      </c>
      <c r="G106" s="48">
        <v>2</v>
      </c>
      <c r="H106" s="29">
        <v>258.60000000000002</v>
      </c>
      <c r="I106" s="29">
        <v>21.8</v>
      </c>
      <c r="J106" s="29">
        <v>236.8</v>
      </c>
      <c r="K106" s="22">
        <f>SUM(L106:O106)</f>
        <v>774713.6</v>
      </c>
      <c r="L106" s="29">
        <v>0</v>
      </c>
      <c r="M106" s="29">
        <v>0</v>
      </c>
      <c r="N106" s="29">
        <v>0</v>
      </c>
      <c r="O106" s="22">
        <v>774713.6</v>
      </c>
      <c r="P106" s="36">
        <f>K106/H106</f>
        <v>2995.7989172467128</v>
      </c>
      <c r="Q106" s="36">
        <v>9673</v>
      </c>
      <c r="R106" s="59" t="s">
        <v>77</v>
      </c>
    </row>
    <row r="107" spans="1:19" ht="21.95" customHeight="1" x14ac:dyDescent="0.25">
      <c r="A107" s="46" t="s">
        <v>980</v>
      </c>
      <c r="B107" s="47" t="s">
        <v>53</v>
      </c>
      <c r="C107" s="46">
        <v>1959</v>
      </c>
      <c r="D107" s="46" t="s">
        <v>29</v>
      </c>
      <c r="E107" s="46" t="s">
        <v>28</v>
      </c>
      <c r="F107" s="48">
        <v>2</v>
      </c>
      <c r="G107" s="48">
        <v>2</v>
      </c>
      <c r="H107" s="29">
        <v>310.39999999999998</v>
      </c>
      <c r="I107" s="29">
        <v>24.1</v>
      </c>
      <c r="J107" s="29">
        <v>286.3</v>
      </c>
      <c r="K107" s="22">
        <f>SUM(L107:O107)</f>
        <v>894850.1</v>
      </c>
      <c r="L107" s="29">
        <v>0</v>
      </c>
      <c r="M107" s="29">
        <v>0</v>
      </c>
      <c r="N107" s="29">
        <v>0</v>
      </c>
      <c r="O107" s="22">
        <v>894850.1</v>
      </c>
      <c r="P107" s="36">
        <f>K107/H107</f>
        <v>2882.8933634020618</v>
      </c>
      <c r="Q107" s="36">
        <v>9673</v>
      </c>
      <c r="R107" s="59" t="s">
        <v>79</v>
      </c>
    </row>
    <row r="108" spans="1:19" ht="21.95" customHeight="1" x14ac:dyDescent="0.25">
      <c r="A108" s="46" t="s">
        <v>981</v>
      </c>
      <c r="B108" s="47" t="s">
        <v>54</v>
      </c>
      <c r="C108" s="46">
        <v>1957</v>
      </c>
      <c r="D108" s="46" t="s">
        <v>29</v>
      </c>
      <c r="E108" s="46" t="s">
        <v>28</v>
      </c>
      <c r="F108" s="48">
        <v>2</v>
      </c>
      <c r="G108" s="48">
        <v>2</v>
      </c>
      <c r="H108" s="29">
        <v>431.6</v>
      </c>
      <c r="I108" s="29">
        <v>51.5</v>
      </c>
      <c r="J108" s="29">
        <v>380.1</v>
      </c>
      <c r="K108" s="22">
        <f>SUM(L108:O108)</f>
        <v>1122502.7</v>
      </c>
      <c r="L108" s="29">
        <v>0</v>
      </c>
      <c r="M108" s="29">
        <v>0</v>
      </c>
      <c r="N108" s="29">
        <v>0</v>
      </c>
      <c r="O108" s="22">
        <v>1122502.7</v>
      </c>
      <c r="P108" s="36">
        <f>K108/H108</f>
        <v>2600.7940222428174</v>
      </c>
      <c r="Q108" s="36">
        <v>9673</v>
      </c>
      <c r="R108" s="59" t="s">
        <v>78</v>
      </c>
    </row>
    <row r="109" spans="1:19" ht="30" customHeight="1" x14ac:dyDescent="0.25">
      <c r="A109" s="116" t="s">
        <v>1855</v>
      </c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</row>
    <row r="110" spans="1:19" ht="39.950000000000003" customHeight="1" x14ac:dyDescent="0.25">
      <c r="A110" s="118" t="s">
        <v>5</v>
      </c>
      <c r="B110" s="118"/>
      <c r="C110" s="56" t="s">
        <v>30</v>
      </c>
      <c r="D110" s="56" t="s">
        <v>30</v>
      </c>
      <c r="E110" s="56" t="s">
        <v>30</v>
      </c>
      <c r="F110" s="103" t="s">
        <v>30</v>
      </c>
      <c r="G110" s="103" t="s">
        <v>30</v>
      </c>
      <c r="H110" s="104">
        <f t="shared" ref="H110:N110" si="16">SUM(H111:H117)</f>
        <v>4030.7999999999997</v>
      </c>
      <c r="I110" s="104">
        <f t="shared" si="16"/>
        <v>359.34000000000003</v>
      </c>
      <c r="J110" s="104">
        <f t="shared" si="16"/>
        <v>3671.4599999999996</v>
      </c>
      <c r="K110" s="104">
        <f t="shared" si="16"/>
        <v>17956474.300000001</v>
      </c>
      <c r="L110" s="104">
        <f t="shared" si="16"/>
        <v>0</v>
      </c>
      <c r="M110" s="104">
        <f t="shared" si="16"/>
        <v>0</v>
      </c>
      <c r="N110" s="104">
        <f t="shared" si="16"/>
        <v>0</v>
      </c>
      <c r="O110" s="104">
        <f>SUM(O111:O117)</f>
        <v>17956474.300000001</v>
      </c>
      <c r="P110" s="105">
        <f>K110/H110</f>
        <v>4454.8164880420763</v>
      </c>
      <c r="Q110" s="106" t="s">
        <v>30</v>
      </c>
      <c r="R110" s="107" t="s">
        <v>30</v>
      </c>
    </row>
    <row r="111" spans="1:19" ht="23.1" customHeight="1" x14ac:dyDescent="0.25">
      <c r="A111" s="46" t="s">
        <v>982</v>
      </c>
      <c r="B111" s="47" t="s">
        <v>135</v>
      </c>
      <c r="C111" s="46">
        <v>1980</v>
      </c>
      <c r="D111" s="46" t="s">
        <v>29</v>
      </c>
      <c r="E111" s="46" t="s">
        <v>31</v>
      </c>
      <c r="F111" s="48">
        <v>2</v>
      </c>
      <c r="G111" s="48">
        <v>1</v>
      </c>
      <c r="H111" s="29">
        <v>915.3</v>
      </c>
      <c r="I111" s="29">
        <v>0</v>
      </c>
      <c r="J111" s="29">
        <v>915.3</v>
      </c>
      <c r="K111" s="22">
        <f t="shared" ref="K111:K117" si="17">SUM(L111:O111)</f>
        <v>2421433.1</v>
      </c>
      <c r="L111" s="29">
        <v>0</v>
      </c>
      <c r="M111" s="29">
        <v>0</v>
      </c>
      <c r="N111" s="29">
        <v>0</v>
      </c>
      <c r="O111" s="22">
        <v>2421433.1</v>
      </c>
      <c r="P111" s="36">
        <f t="shared" ref="P111:P117" si="18">K111/H111</f>
        <v>2645.5075931388619</v>
      </c>
      <c r="Q111" s="36">
        <v>9673</v>
      </c>
      <c r="R111" s="59" t="s">
        <v>79</v>
      </c>
    </row>
    <row r="112" spans="1:19" ht="23.1" customHeight="1" x14ac:dyDescent="0.25">
      <c r="A112" s="46" t="s">
        <v>983</v>
      </c>
      <c r="B112" s="47" t="s">
        <v>136</v>
      </c>
      <c r="C112" s="46">
        <v>1989</v>
      </c>
      <c r="D112" s="46" t="s">
        <v>29</v>
      </c>
      <c r="E112" s="46" t="s">
        <v>31</v>
      </c>
      <c r="F112" s="48">
        <v>2</v>
      </c>
      <c r="G112" s="48">
        <v>1</v>
      </c>
      <c r="H112" s="29">
        <v>613.29999999999995</v>
      </c>
      <c r="I112" s="29">
        <v>118.6</v>
      </c>
      <c r="J112" s="29">
        <v>494.7</v>
      </c>
      <c r="K112" s="22">
        <f t="shared" si="17"/>
        <v>1686639.2</v>
      </c>
      <c r="L112" s="29">
        <v>0</v>
      </c>
      <c r="M112" s="29">
        <v>0</v>
      </c>
      <c r="N112" s="29">
        <v>0</v>
      </c>
      <c r="O112" s="22">
        <v>1686639.2</v>
      </c>
      <c r="P112" s="36">
        <f t="shared" si="18"/>
        <v>2750.1046796021524</v>
      </c>
      <c r="Q112" s="36">
        <v>9673</v>
      </c>
      <c r="R112" s="59" t="s">
        <v>79</v>
      </c>
    </row>
    <row r="113" spans="1:18" ht="23.1" customHeight="1" x14ac:dyDescent="0.25">
      <c r="A113" s="120" t="s">
        <v>984</v>
      </c>
      <c r="B113" s="127" t="s">
        <v>137</v>
      </c>
      <c r="C113" s="120">
        <v>1972</v>
      </c>
      <c r="D113" s="120" t="s">
        <v>29</v>
      </c>
      <c r="E113" s="120" t="s">
        <v>28</v>
      </c>
      <c r="F113" s="121">
        <v>2</v>
      </c>
      <c r="G113" s="121">
        <v>2</v>
      </c>
      <c r="H113" s="117">
        <v>807.3</v>
      </c>
      <c r="I113" s="117">
        <v>67.2</v>
      </c>
      <c r="J113" s="117">
        <v>740.1</v>
      </c>
      <c r="K113" s="22">
        <f t="shared" si="17"/>
        <v>300000</v>
      </c>
      <c r="L113" s="29">
        <v>0</v>
      </c>
      <c r="M113" s="29">
        <v>0</v>
      </c>
      <c r="N113" s="29">
        <v>0</v>
      </c>
      <c r="O113" s="22">
        <v>300000</v>
      </c>
      <c r="P113" s="36">
        <f t="shared" si="18"/>
        <v>371.60906726124119</v>
      </c>
      <c r="Q113" s="36">
        <v>9673</v>
      </c>
      <c r="R113" s="59" t="s">
        <v>77</v>
      </c>
    </row>
    <row r="114" spans="1:18" ht="23.1" customHeight="1" x14ac:dyDescent="0.25">
      <c r="A114" s="120"/>
      <c r="B114" s="127"/>
      <c r="C114" s="120"/>
      <c r="D114" s="120"/>
      <c r="E114" s="120"/>
      <c r="F114" s="121"/>
      <c r="G114" s="121"/>
      <c r="H114" s="117"/>
      <c r="I114" s="117"/>
      <c r="J114" s="117"/>
      <c r="K114" s="22">
        <f>SUM(L114:O114)</f>
        <v>6963642</v>
      </c>
      <c r="L114" s="29">
        <v>0</v>
      </c>
      <c r="M114" s="29">
        <v>0</v>
      </c>
      <c r="N114" s="29">
        <v>0</v>
      </c>
      <c r="O114" s="22">
        <v>6963642</v>
      </c>
      <c r="P114" s="36">
        <f>K114/H113</f>
        <v>8625.8416945373465</v>
      </c>
      <c r="Q114" s="36">
        <v>9673</v>
      </c>
      <c r="R114" s="59" t="s">
        <v>78</v>
      </c>
    </row>
    <row r="115" spans="1:18" ht="23.1" customHeight="1" x14ac:dyDescent="0.25">
      <c r="A115" s="46" t="s">
        <v>985</v>
      </c>
      <c r="B115" s="47" t="s">
        <v>138</v>
      </c>
      <c r="C115" s="46">
        <v>1969</v>
      </c>
      <c r="D115" s="46" t="s">
        <v>29</v>
      </c>
      <c r="E115" s="46" t="s">
        <v>28</v>
      </c>
      <c r="F115" s="48">
        <v>2</v>
      </c>
      <c r="G115" s="48">
        <v>1</v>
      </c>
      <c r="H115" s="29">
        <v>560.4</v>
      </c>
      <c r="I115" s="29">
        <v>49.2</v>
      </c>
      <c r="J115" s="29">
        <v>511.2</v>
      </c>
      <c r="K115" s="22">
        <f t="shared" si="17"/>
        <v>2194920</v>
      </c>
      <c r="L115" s="29">
        <v>0</v>
      </c>
      <c r="M115" s="29">
        <v>0</v>
      </c>
      <c r="N115" s="29">
        <v>0</v>
      </c>
      <c r="O115" s="22">
        <v>2194920</v>
      </c>
      <c r="P115" s="36">
        <f t="shared" si="18"/>
        <v>3916.7023554603857</v>
      </c>
      <c r="Q115" s="36">
        <v>9673</v>
      </c>
      <c r="R115" s="59" t="s">
        <v>77</v>
      </c>
    </row>
    <row r="116" spans="1:18" ht="23.1" customHeight="1" x14ac:dyDescent="0.25">
      <c r="A116" s="46" t="s">
        <v>986</v>
      </c>
      <c r="B116" s="47" t="s">
        <v>139</v>
      </c>
      <c r="C116" s="46">
        <v>1971</v>
      </c>
      <c r="D116" s="46" t="s">
        <v>29</v>
      </c>
      <c r="E116" s="46" t="s">
        <v>28</v>
      </c>
      <c r="F116" s="48">
        <v>2</v>
      </c>
      <c r="G116" s="48">
        <v>1</v>
      </c>
      <c r="H116" s="29">
        <v>570</v>
      </c>
      <c r="I116" s="29">
        <v>62</v>
      </c>
      <c r="J116" s="29">
        <v>508</v>
      </c>
      <c r="K116" s="22">
        <f t="shared" si="17"/>
        <v>2194920</v>
      </c>
      <c r="L116" s="29">
        <v>0</v>
      </c>
      <c r="M116" s="29">
        <v>0</v>
      </c>
      <c r="N116" s="29">
        <v>0</v>
      </c>
      <c r="O116" s="22">
        <v>2194920</v>
      </c>
      <c r="P116" s="36">
        <f t="shared" si="18"/>
        <v>3850.7368421052633</v>
      </c>
      <c r="Q116" s="36">
        <v>9673</v>
      </c>
      <c r="R116" s="59" t="s">
        <v>78</v>
      </c>
    </row>
    <row r="117" spans="1:18" ht="23.1" customHeight="1" x14ac:dyDescent="0.25">
      <c r="A117" s="46" t="s">
        <v>987</v>
      </c>
      <c r="B117" s="47" t="s">
        <v>140</v>
      </c>
      <c r="C117" s="46">
        <v>1970</v>
      </c>
      <c r="D117" s="46" t="s">
        <v>29</v>
      </c>
      <c r="E117" s="46" t="s">
        <v>28</v>
      </c>
      <c r="F117" s="48">
        <v>2</v>
      </c>
      <c r="G117" s="48">
        <v>1</v>
      </c>
      <c r="H117" s="29">
        <v>564.5</v>
      </c>
      <c r="I117" s="29">
        <v>62.34</v>
      </c>
      <c r="J117" s="29">
        <v>502.16</v>
      </c>
      <c r="K117" s="22">
        <f t="shared" si="17"/>
        <v>2194920</v>
      </c>
      <c r="L117" s="29">
        <v>0</v>
      </c>
      <c r="M117" s="29">
        <v>0</v>
      </c>
      <c r="N117" s="29">
        <v>0</v>
      </c>
      <c r="O117" s="22">
        <v>2194920</v>
      </c>
      <c r="P117" s="36">
        <f t="shared" si="18"/>
        <v>3888.2550930026573</v>
      </c>
      <c r="Q117" s="36">
        <v>9673</v>
      </c>
      <c r="R117" s="59" t="s">
        <v>78</v>
      </c>
    </row>
    <row r="118" spans="1:18" ht="30" customHeight="1" x14ac:dyDescent="0.25">
      <c r="A118" s="116" t="s">
        <v>1856</v>
      </c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</row>
    <row r="119" spans="1:18" ht="39.950000000000003" customHeight="1" x14ac:dyDescent="0.25">
      <c r="A119" s="118" t="s">
        <v>1718</v>
      </c>
      <c r="B119" s="118"/>
      <c r="C119" s="56" t="s">
        <v>30</v>
      </c>
      <c r="D119" s="56" t="s">
        <v>30</v>
      </c>
      <c r="E119" s="56" t="s">
        <v>30</v>
      </c>
      <c r="F119" s="103" t="s">
        <v>30</v>
      </c>
      <c r="G119" s="103" t="s">
        <v>30</v>
      </c>
      <c r="H119" s="104">
        <f t="shared" ref="H119:N119" si="19">SUM(H120:H122)</f>
        <v>798.12</v>
      </c>
      <c r="I119" s="104">
        <f t="shared" si="19"/>
        <v>0</v>
      </c>
      <c r="J119" s="104">
        <f t="shared" si="19"/>
        <v>683.1</v>
      </c>
      <c r="K119" s="104">
        <f t="shared" si="19"/>
        <v>4275772.4399999995</v>
      </c>
      <c r="L119" s="104">
        <f t="shared" si="19"/>
        <v>0</v>
      </c>
      <c r="M119" s="104">
        <f t="shared" si="19"/>
        <v>0</v>
      </c>
      <c r="N119" s="104">
        <f t="shared" si="19"/>
        <v>0</v>
      </c>
      <c r="O119" s="104">
        <f>SUM(O120:O122)</f>
        <v>4275772.4399999995</v>
      </c>
      <c r="P119" s="105">
        <f>K119/H119</f>
        <v>5357.3052172605612</v>
      </c>
      <c r="Q119" s="106" t="s">
        <v>30</v>
      </c>
      <c r="R119" s="107" t="s">
        <v>30</v>
      </c>
    </row>
    <row r="120" spans="1:18" ht="23.1" customHeight="1" x14ac:dyDescent="0.25">
      <c r="A120" s="46" t="s">
        <v>988</v>
      </c>
      <c r="B120" s="71" t="s">
        <v>143</v>
      </c>
      <c r="C120" s="46">
        <v>1954</v>
      </c>
      <c r="D120" s="46" t="s">
        <v>29</v>
      </c>
      <c r="E120" s="46" t="s">
        <v>28</v>
      </c>
      <c r="F120" s="48">
        <v>2</v>
      </c>
      <c r="G120" s="48">
        <v>2</v>
      </c>
      <c r="H120" s="29">
        <v>204</v>
      </c>
      <c r="I120" s="29">
        <v>0</v>
      </c>
      <c r="J120" s="29">
        <v>204</v>
      </c>
      <c r="K120" s="22">
        <f>SUM(L120:O120)</f>
        <v>1179200</v>
      </c>
      <c r="L120" s="29">
        <v>0</v>
      </c>
      <c r="M120" s="29">
        <v>0</v>
      </c>
      <c r="N120" s="29">
        <v>0</v>
      </c>
      <c r="O120" s="22">
        <v>1179200</v>
      </c>
      <c r="P120" s="36">
        <f>K120/H120</f>
        <v>5780.3921568627447</v>
      </c>
      <c r="Q120" s="36">
        <v>9673</v>
      </c>
      <c r="R120" s="59" t="s">
        <v>79</v>
      </c>
    </row>
    <row r="121" spans="1:18" ht="23.1" customHeight="1" x14ac:dyDescent="0.25">
      <c r="A121" s="46" t="s">
        <v>989</v>
      </c>
      <c r="B121" s="71" t="s">
        <v>144</v>
      </c>
      <c r="C121" s="46">
        <v>1947</v>
      </c>
      <c r="D121" s="46" t="s">
        <v>29</v>
      </c>
      <c r="E121" s="46" t="s">
        <v>28</v>
      </c>
      <c r="F121" s="48">
        <v>2</v>
      </c>
      <c r="G121" s="48">
        <v>2</v>
      </c>
      <c r="H121" s="29">
        <v>210</v>
      </c>
      <c r="I121" s="29">
        <v>0</v>
      </c>
      <c r="J121" s="29">
        <v>210</v>
      </c>
      <c r="K121" s="22">
        <f>SUM(L121:O121)</f>
        <v>1208000</v>
      </c>
      <c r="L121" s="29">
        <v>0</v>
      </c>
      <c r="M121" s="29">
        <v>0</v>
      </c>
      <c r="N121" s="29">
        <v>0</v>
      </c>
      <c r="O121" s="22">
        <v>1208000</v>
      </c>
      <c r="P121" s="36">
        <f>K121/H121</f>
        <v>5752.3809523809523</v>
      </c>
      <c r="Q121" s="36">
        <v>9673</v>
      </c>
      <c r="R121" s="59" t="s">
        <v>79</v>
      </c>
    </row>
    <row r="122" spans="1:18" ht="23.1" customHeight="1" x14ac:dyDescent="0.25">
      <c r="A122" s="46" t="s">
        <v>990</v>
      </c>
      <c r="B122" s="71" t="s">
        <v>145</v>
      </c>
      <c r="C122" s="46">
        <v>1949</v>
      </c>
      <c r="D122" s="46">
        <v>2016</v>
      </c>
      <c r="E122" s="46" t="s">
        <v>28</v>
      </c>
      <c r="F122" s="48">
        <v>2</v>
      </c>
      <c r="G122" s="48">
        <v>1</v>
      </c>
      <c r="H122" s="29">
        <v>384.12</v>
      </c>
      <c r="I122" s="29">
        <v>0</v>
      </c>
      <c r="J122" s="29">
        <v>269.10000000000002</v>
      </c>
      <c r="K122" s="22">
        <f>SUM(L122:O122)</f>
        <v>1888572.44</v>
      </c>
      <c r="L122" s="29">
        <v>0</v>
      </c>
      <c r="M122" s="29">
        <v>0</v>
      </c>
      <c r="N122" s="29">
        <v>0</v>
      </c>
      <c r="O122" s="22">
        <v>1888572.44</v>
      </c>
      <c r="P122" s="36">
        <f>K122/H122</f>
        <v>4916.6209517858997</v>
      </c>
      <c r="Q122" s="36">
        <v>9673</v>
      </c>
      <c r="R122" s="59" t="s">
        <v>78</v>
      </c>
    </row>
    <row r="123" spans="1:18" ht="30" customHeight="1" x14ac:dyDescent="0.25">
      <c r="A123" s="116" t="s">
        <v>1857</v>
      </c>
      <c r="B123" s="116"/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</row>
    <row r="124" spans="1:18" ht="39.950000000000003" customHeight="1" x14ac:dyDescent="0.25">
      <c r="A124" s="118" t="s">
        <v>1714</v>
      </c>
      <c r="B124" s="118"/>
      <c r="C124" s="56" t="s">
        <v>30</v>
      </c>
      <c r="D124" s="56" t="s">
        <v>30</v>
      </c>
      <c r="E124" s="56" t="s">
        <v>30</v>
      </c>
      <c r="F124" s="103" t="s">
        <v>30</v>
      </c>
      <c r="G124" s="103" t="s">
        <v>30</v>
      </c>
      <c r="H124" s="104">
        <f t="shared" ref="H124:N124" si="20">SUM(H125:H131)</f>
        <v>5146.83</v>
      </c>
      <c r="I124" s="104">
        <f t="shared" si="20"/>
        <v>0</v>
      </c>
      <c r="J124" s="104">
        <f t="shared" si="20"/>
        <v>3778.0699999999997</v>
      </c>
      <c r="K124" s="104">
        <f t="shared" si="20"/>
        <v>22417966.899999999</v>
      </c>
      <c r="L124" s="104">
        <f t="shared" si="20"/>
        <v>0</v>
      </c>
      <c r="M124" s="104">
        <f t="shared" si="20"/>
        <v>0</v>
      </c>
      <c r="N124" s="104">
        <f t="shared" si="20"/>
        <v>0</v>
      </c>
      <c r="O124" s="104">
        <f>SUM(O125:O131)</f>
        <v>22417966.899999999</v>
      </c>
      <c r="P124" s="105">
        <f>K124/H124</f>
        <v>4355.6843532815346</v>
      </c>
      <c r="Q124" s="106" t="s">
        <v>30</v>
      </c>
      <c r="R124" s="107" t="s">
        <v>30</v>
      </c>
    </row>
    <row r="125" spans="1:18" ht="23.1" customHeight="1" x14ac:dyDescent="0.25">
      <c r="A125" s="46" t="s">
        <v>991</v>
      </c>
      <c r="B125" s="47" t="s">
        <v>146</v>
      </c>
      <c r="C125" s="46">
        <v>1961</v>
      </c>
      <c r="D125" s="46" t="s">
        <v>29</v>
      </c>
      <c r="E125" s="46" t="s">
        <v>28</v>
      </c>
      <c r="F125" s="48">
        <v>2</v>
      </c>
      <c r="G125" s="48">
        <v>1</v>
      </c>
      <c r="H125" s="29">
        <v>391.6</v>
      </c>
      <c r="I125" s="29">
        <v>0</v>
      </c>
      <c r="J125" s="29">
        <v>275.8</v>
      </c>
      <c r="K125" s="22">
        <f t="shared" ref="K125:K131" si="21">SUM(L125:O125)</f>
        <v>2549133.2000000002</v>
      </c>
      <c r="L125" s="29">
        <v>0</v>
      </c>
      <c r="M125" s="29">
        <v>0</v>
      </c>
      <c r="N125" s="29">
        <v>0</v>
      </c>
      <c r="O125" s="22">
        <v>2549133.2000000002</v>
      </c>
      <c r="P125" s="36">
        <f t="shared" ref="P125:P131" si="22">K125/H125</f>
        <v>6509.5331971399391</v>
      </c>
      <c r="Q125" s="36">
        <v>9673</v>
      </c>
      <c r="R125" s="59" t="s">
        <v>79</v>
      </c>
    </row>
    <row r="126" spans="1:18" ht="23.1" customHeight="1" x14ac:dyDescent="0.25">
      <c r="A126" s="46" t="s">
        <v>992</v>
      </c>
      <c r="B126" s="47" t="s">
        <v>1761</v>
      </c>
      <c r="C126" s="46">
        <v>1964</v>
      </c>
      <c r="D126" s="46" t="s">
        <v>29</v>
      </c>
      <c r="E126" s="46" t="s">
        <v>28</v>
      </c>
      <c r="F126" s="48">
        <v>2</v>
      </c>
      <c r="G126" s="48">
        <v>3</v>
      </c>
      <c r="H126" s="29">
        <v>746.8</v>
      </c>
      <c r="I126" s="29">
        <v>0</v>
      </c>
      <c r="J126" s="29">
        <v>476.8</v>
      </c>
      <c r="K126" s="22">
        <f>SUM(L126:O126)</f>
        <v>6132063</v>
      </c>
      <c r="L126" s="29">
        <v>0</v>
      </c>
      <c r="M126" s="29">
        <v>0</v>
      </c>
      <c r="N126" s="29">
        <v>0</v>
      </c>
      <c r="O126" s="22">
        <v>6132063</v>
      </c>
      <c r="P126" s="36">
        <f>K126/H126</f>
        <v>8211.1181039100175</v>
      </c>
      <c r="Q126" s="36">
        <v>9673</v>
      </c>
      <c r="R126" s="59" t="s">
        <v>79</v>
      </c>
    </row>
    <row r="127" spans="1:18" ht="23.1" customHeight="1" x14ac:dyDescent="0.25">
      <c r="A127" s="46" t="s">
        <v>993</v>
      </c>
      <c r="B127" s="47" t="s">
        <v>147</v>
      </c>
      <c r="C127" s="46">
        <v>1959</v>
      </c>
      <c r="D127" s="46" t="s">
        <v>29</v>
      </c>
      <c r="E127" s="46" t="s">
        <v>28</v>
      </c>
      <c r="F127" s="48">
        <v>2</v>
      </c>
      <c r="G127" s="48">
        <v>1</v>
      </c>
      <c r="H127" s="29">
        <v>493.58</v>
      </c>
      <c r="I127" s="29">
        <v>0</v>
      </c>
      <c r="J127" s="29">
        <v>348.57</v>
      </c>
      <c r="K127" s="22">
        <f t="shared" si="21"/>
        <v>2997327.2</v>
      </c>
      <c r="L127" s="29">
        <v>0</v>
      </c>
      <c r="M127" s="29">
        <v>0</v>
      </c>
      <c r="N127" s="29">
        <v>0</v>
      </c>
      <c r="O127" s="22">
        <v>2997327.2</v>
      </c>
      <c r="P127" s="36">
        <f t="shared" si="22"/>
        <v>6072.6269297783547</v>
      </c>
      <c r="Q127" s="36">
        <v>9673</v>
      </c>
      <c r="R127" s="59" t="s">
        <v>79</v>
      </c>
    </row>
    <row r="128" spans="1:18" ht="23.1" customHeight="1" x14ac:dyDescent="0.25">
      <c r="A128" s="46" t="s">
        <v>994</v>
      </c>
      <c r="B128" s="47" t="s">
        <v>148</v>
      </c>
      <c r="C128" s="46">
        <v>1989</v>
      </c>
      <c r="D128" s="46" t="s">
        <v>29</v>
      </c>
      <c r="E128" s="46" t="s">
        <v>28</v>
      </c>
      <c r="F128" s="48">
        <v>2</v>
      </c>
      <c r="G128" s="48">
        <v>2</v>
      </c>
      <c r="H128" s="29">
        <v>129.69999999999999</v>
      </c>
      <c r="I128" s="29">
        <v>0</v>
      </c>
      <c r="J128" s="29">
        <v>129.69999999999999</v>
      </c>
      <c r="K128" s="22">
        <f t="shared" si="21"/>
        <v>688300</v>
      </c>
      <c r="L128" s="29">
        <v>0</v>
      </c>
      <c r="M128" s="29">
        <v>0</v>
      </c>
      <c r="N128" s="29">
        <v>0</v>
      </c>
      <c r="O128" s="22">
        <v>688300</v>
      </c>
      <c r="P128" s="36">
        <f t="shared" si="22"/>
        <v>5306.8619892058605</v>
      </c>
      <c r="Q128" s="36">
        <v>9673</v>
      </c>
      <c r="R128" s="59" t="s">
        <v>77</v>
      </c>
    </row>
    <row r="129" spans="1:18" ht="23.1" customHeight="1" x14ac:dyDescent="0.25">
      <c r="A129" s="46" t="s">
        <v>995</v>
      </c>
      <c r="B129" s="47" t="s">
        <v>149</v>
      </c>
      <c r="C129" s="46">
        <v>1986</v>
      </c>
      <c r="D129" s="46" t="s">
        <v>29</v>
      </c>
      <c r="E129" s="46" t="s">
        <v>28</v>
      </c>
      <c r="F129" s="48">
        <v>2</v>
      </c>
      <c r="G129" s="48">
        <v>2</v>
      </c>
      <c r="H129" s="29">
        <v>1419</v>
      </c>
      <c r="I129" s="29">
        <v>0</v>
      </c>
      <c r="J129" s="29">
        <v>1103</v>
      </c>
      <c r="K129" s="22">
        <f t="shared" si="21"/>
        <v>4413500</v>
      </c>
      <c r="L129" s="29">
        <v>0</v>
      </c>
      <c r="M129" s="29">
        <v>0</v>
      </c>
      <c r="N129" s="29">
        <v>0</v>
      </c>
      <c r="O129" s="22">
        <v>4413500</v>
      </c>
      <c r="P129" s="36">
        <f t="shared" si="22"/>
        <v>3110.2889358703314</v>
      </c>
      <c r="Q129" s="36">
        <v>9673</v>
      </c>
      <c r="R129" s="59" t="s">
        <v>77</v>
      </c>
    </row>
    <row r="130" spans="1:18" ht="23.1" customHeight="1" x14ac:dyDescent="0.25">
      <c r="A130" s="46" t="s">
        <v>996</v>
      </c>
      <c r="B130" s="47" t="s">
        <v>150</v>
      </c>
      <c r="C130" s="46">
        <v>1969</v>
      </c>
      <c r="D130" s="46" t="s">
        <v>29</v>
      </c>
      <c r="E130" s="46" t="s">
        <v>28</v>
      </c>
      <c r="F130" s="48">
        <v>2</v>
      </c>
      <c r="G130" s="48">
        <v>2</v>
      </c>
      <c r="H130" s="29">
        <v>1006</v>
      </c>
      <c r="I130" s="29">
        <v>0</v>
      </c>
      <c r="J130" s="29">
        <v>705.1</v>
      </c>
      <c r="K130" s="22">
        <f t="shared" si="21"/>
        <v>2315300</v>
      </c>
      <c r="L130" s="29">
        <v>0</v>
      </c>
      <c r="M130" s="29">
        <v>0</v>
      </c>
      <c r="N130" s="29">
        <v>0</v>
      </c>
      <c r="O130" s="22">
        <v>2315300</v>
      </c>
      <c r="P130" s="36">
        <f t="shared" si="22"/>
        <v>2301.4910536779325</v>
      </c>
      <c r="Q130" s="36">
        <v>9673</v>
      </c>
      <c r="R130" s="59" t="s">
        <v>78</v>
      </c>
    </row>
    <row r="131" spans="1:18" ht="23.1" customHeight="1" x14ac:dyDescent="0.25">
      <c r="A131" s="46" t="s">
        <v>997</v>
      </c>
      <c r="B131" s="47" t="s">
        <v>151</v>
      </c>
      <c r="C131" s="46">
        <v>1987</v>
      </c>
      <c r="D131" s="46" t="s">
        <v>29</v>
      </c>
      <c r="E131" s="46" t="s">
        <v>28</v>
      </c>
      <c r="F131" s="48">
        <v>3</v>
      </c>
      <c r="G131" s="48">
        <v>2</v>
      </c>
      <c r="H131" s="29">
        <v>960.15</v>
      </c>
      <c r="I131" s="29">
        <v>0</v>
      </c>
      <c r="J131" s="29">
        <v>739.1</v>
      </c>
      <c r="K131" s="22">
        <f t="shared" si="21"/>
        <v>3322343.5</v>
      </c>
      <c r="L131" s="29">
        <v>0</v>
      </c>
      <c r="M131" s="29">
        <v>0</v>
      </c>
      <c r="N131" s="29">
        <v>0</v>
      </c>
      <c r="O131" s="22">
        <v>3322343.5</v>
      </c>
      <c r="P131" s="36">
        <f t="shared" si="22"/>
        <v>3460.2338176326616</v>
      </c>
      <c r="Q131" s="36">
        <v>9673</v>
      </c>
      <c r="R131" s="59" t="s">
        <v>78</v>
      </c>
    </row>
    <row r="132" spans="1:18" ht="27.95" customHeight="1" x14ac:dyDescent="0.25">
      <c r="A132" s="116" t="s">
        <v>1858</v>
      </c>
      <c r="B132" s="116"/>
      <c r="C132" s="116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</row>
    <row r="133" spans="1:18" ht="39.950000000000003" customHeight="1" x14ac:dyDescent="0.25">
      <c r="A133" s="118" t="s">
        <v>942</v>
      </c>
      <c r="B133" s="118"/>
      <c r="C133" s="56" t="s">
        <v>30</v>
      </c>
      <c r="D133" s="56" t="s">
        <v>30</v>
      </c>
      <c r="E133" s="56" t="s">
        <v>30</v>
      </c>
      <c r="F133" s="103" t="s">
        <v>30</v>
      </c>
      <c r="G133" s="103" t="s">
        <v>30</v>
      </c>
      <c r="H133" s="104">
        <f t="shared" ref="H133:N133" si="23">SUM(H134)</f>
        <v>380</v>
      </c>
      <c r="I133" s="104">
        <f t="shared" si="23"/>
        <v>0</v>
      </c>
      <c r="J133" s="104">
        <f t="shared" si="23"/>
        <v>380</v>
      </c>
      <c r="K133" s="104">
        <f t="shared" si="23"/>
        <v>2562260</v>
      </c>
      <c r="L133" s="104">
        <f t="shared" si="23"/>
        <v>0</v>
      </c>
      <c r="M133" s="104">
        <f t="shared" si="23"/>
        <v>0</v>
      </c>
      <c r="N133" s="104">
        <f t="shared" si="23"/>
        <v>0</v>
      </c>
      <c r="O133" s="104">
        <f>SUM(O134)</f>
        <v>2562260</v>
      </c>
      <c r="P133" s="105">
        <f>K133/H133</f>
        <v>6742.7894736842109</v>
      </c>
      <c r="Q133" s="106" t="s">
        <v>30</v>
      </c>
      <c r="R133" s="107" t="s">
        <v>30</v>
      </c>
    </row>
    <row r="134" spans="1:18" ht="23.1" customHeight="1" x14ac:dyDescent="0.25">
      <c r="A134" s="46" t="s">
        <v>998</v>
      </c>
      <c r="B134" s="71" t="s">
        <v>152</v>
      </c>
      <c r="C134" s="46">
        <v>1952</v>
      </c>
      <c r="D134" s="46" t="s">
        <v>29</v>
      </c>
      <c r="E134" s="46" t="s">
        <v>28</v>
      </c>
      <c r="F134" s="48">
        <v>2</v>
      </c>
      <c r="G134" s="48">
        <v>2</v>
      </c>
      <c r="H134" s="29">
        <v>380</v>
      </c>
      <c r="I134" s="29">
        <v>0</v>
      </c>
      <c r="J134" s="29">
        <v>380</v>
      </c>
      <c r="K134" s="22">
        <f>SUM(L134:O134)</f>
        <v>2562260</v>
      </c>
      <c r="L134" s="29">
        <v>0</v>
      </c>
      <c r="M134" s="29">
        <v>0</v>
      </c>
      <c r="N134" s="29">
        <v>0</v>
      </c>
      <c r="O134" s="22">
        <v>2562260</v>
      </c>
      <c r="P134" s="36">
        <f>K134/H134</f>
        <v>6742.7894736842109</v>
      </c>
      <c r="Q134" s="36">
        <v>9673</v>
      </c>
      <c r="R134" s="59" t="s">
        <v>78</v>
      </c>
    </row>
    <row r="135" spans="1:18" ht="30" customHeight="1" x14ac:dyDescent="0.25">
      <c r="A135" s="116" t="s">
        <v>1859</v>
      </c>
      <c r="B135" s="116"/>
      <c r="C135" s="116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</row>
    <row r="136" spans="1:18" ht="39.950000000000003" customHeight="1" x14ac:dyDescent="0.25">
      <c r="A136" s="118" t="s">
        <v>1712</v>
      </c>
      <c r="B136" s="118"/>
      <c r="C136" s="56" t="s">
        <v>30</v>
      </c>
      <c r="D136" s="56" t="s">
        <v>30</v>
      </c>
      <c r="E136" s="56" t="s">
        <v>30</v>
      </c>
      <c r="F136" s="103" t="s">
        <v>30</v>
      </c>
      <c r="G136" s="103" t="s">
        <v>30</v>
      </c>
      <c r="H136" s="104">
        <f t="shared" ref="H136:N136" si="24">SUM(H137)</f>
        <v>8683.44</v>
      </c>
      <c r="I136" s="104">
        <f t="shared" si="24"/>
        <v>7056.2</v>
      </c>
      <c r="J136" s="104">
        <f t="shared" si="24"/>
        <v>107.1</v>
      </c>
      <c r="K136" s="104">
        <f t="shared" si="24"/>
        <v>3667970</v>
      </c>
      <c r="L136" s="104">
        <f t="shared" si="24"/>
        <v>0</v>
      </c>
      <c r="M136" s="104">
        <f t="shared" si="24"/>
        <v>0</v>
      </c>
      <c r="N136" s="104">
        <f t="shared" si="24"/>
        <v>0</v>
      </c>
      <c r="O136" s="104">
        <f>SUM(O137)</f>
        <v>3667970</v>
      </c>
      <c r="P136" s="105">
        <f>K136/H136</f>
        <v>422.40978229825964</v>
      </c>
      <c r="Q136" s="106" t="s">
        <v>30</v>
      </c>
      <c r="R136" s="107" t="s">
        <v>30</v>
      </c>
    </row>
    <row r="137" spans="1:18" ht="23.1" customHeight="1" x14ac:dyDescent="0.25">
      <c r="A137" s="46" t="s">
        <v>999</v>
      </c>
      <c r="B137" s="71" t="s">
        <v>1713</v>
      </c>
      <c r="C137" s="46">
        <v>1975</v>
      </c>
      <c r="D137" s="46" t="s">
        <v>29</v>
      </c>
      <c r="E137" s="46" t="s">
        <v>31</v>
      </c>
      <c r="F137" s="48">
        <v>9</v>
      </c>
      <c r="G137" s="48">
        <v>4</v>
      </c>
      <c r="H137" s="29">
        <v>8683.44</v>
      </c>
      <c r="I137" s="29">
        <v>7056.2</v>
      </c>
      <c r="J137" s="29">
        <v>107.1</v>
      </c>
      <c r="K137" s="22">
        <f>SUM(L137:O137)</f>
        <v>3667970</v>
      </c>
      <c r="L137" s="29">
        <v>0</v>
      </c>
      <c r="M137" s="29">
        <v>0</v>
      </c>
      <c r="N137" s="29">
        <v>0</v>
      </c>
      <c r="O137" s="22">
        <v>3667970</v>
      </c>
      <c r="P137" s="36">
        <f>K137/H137</f>
        <v>422.40978229825964</v>
      </c>
      <c r="Q137" s="36">
        <v>9673</v>
      </c>
      <c r="R137" s="59" t="s">
        <v>78</v>
      </c>
    </row>
    <row r="138" spans="1:18" ht="30" customHeight="1" x14ac:dyDescent="0.25">
      <c r="A138" s="116" t="s">
        <v>1860</v>
      </c>
      <c r="B138" s="116"/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</row>
    <row r="139" spans="1:18" ht="39.950000000000003" customHeight="1" x14ac:dyDescent="0.25">
      <c r="A139" s="118" t="s">
        <v>6</v>
      </c>
      <c r="B139" s="118"/>
      <c r="C139" s="56" t="s">
        <v>30</v>
      </c>
      <c r="D139" s="56" t="s">
        <v>30</v>
      </c>
      <c r="E139" s="56" t="s">
        <v>30</v>
      </c>
      <c r="F139" s="103" t="s">
        <v>30</v>
      </c>
      <c r="G139" s="103" t="s">
        <v>30</v>
      </c>
      <c r="H139" s="104">
        <f t="shared" ref="H139:N139" si="25">SUM(H140:H147)</f>
        <v>27182.1</v>
      </c>
      <c r="I139" s="104">
        <f t="shared" si="25"/>
        <v>3035.3</v>
      </c>
      <c r="J139" s="104">
        <f t="shared" si="25"/>
        <v>13784.199999999999</v>
      </c>
      <c r="K139" s="104">
        <f t="shared" si="25"/>
        <v>29995221.800000001</v>
      </c>
      <c r="L139" s="104">
        <f t="shared" si="25"/>
        <v>0</v>
      </c>
      <c r="M139" s="104">
        <f t="shared" si="25"/>
        <v>0</v>
      </c>
      <c r="N139" s="104">
        <f t="shared" si="25"/>
        <v>0</v>
      </c>
      <c r="O139" s="104">
        <f>SUM(O140:O147)</f>
        <v>29995221.800000001</v>
      </c>
      <c r="P139" s="105">
        <f>K139/H139</f>
        <v>1103.4917022599432</v>
      </c>
      <c r="Q139" s="106" t="s">
        <v>30</v>
      </c>
      <c r="R139" s="107" t="s">
        <v>30</v>
      </c>
    </row>
    <row r="140" spans="1:18" s="7" customFormat="1" ht="21.95" customHeight="1" x14ac:dyDescent="0.25">
      <c r="A140" s="39" t="s">
        <v>1000</v>
      </c>
      <c r="B140" s="47" t="s">
        <v>153</v>
      </c>
      <c r="C140" s="46">
        <v>1987</v>
      </c>
      <c r="D140" s="46" t="s">
        <v>29</v>
      </c>
      <c r="E140" s="46" t="s">
        <v>28</v>
      </c>
      <c r="F140" s="65">
        <v>2</v>
      </c>
      <c r="G140" s="65">
        <v>3</v>
      </c>
      <c r="H140" s="66">
        <v>1646</v>
      </c>
      <c r="I140" s="66">
        <v>17.2</v>
      </c>
      <c r="J140" s="66">
        <v>540.5</v>
      </c>
      <c r="K140" s="22">
        <f t="shared" ref="K140:K147" si="26">SUM(L140:O140)</f>
        <v>2243360</v>
      </c>
      <c r="L140" s="66">
        <v>0</v>
      </c>
      <c r="M140" s="66">
        <v>0</v>
      </c>
      <c r="N140" s="66">
        <v>0</v>
      </c>
      <c r="O140" s="66">
        <v>2243360</v>
      </c>
      <c r="P140" s="36">
        <f t="shared" ref="P140:P147" si="27">K140/H140</f>
        <v>1362.9161603888215</v>
      </c>
      <c r="Q140" s="36">
        <v>9673</v>
      </c>
      <c r="R140" s="59" t="s">
        <v>78</v>
      </c>
    </row>
    <row r="141" spans="1:18" ht="21.95" customHeight="1" x14ac:dyDescent="0.25">
      <c r="A141" s="39" t="s">
        <v>1001</v>
      </c>
      <c r="B141" s="47" t="s">
        <v>71</v>
      </c>
      <c r="C141" s="46">
        <v>1965</v>
      </c>
      <c r="D141" s="46" t="s">
        <v>29</v>
      </c>
      <c r="E141" s="46" t="s">
        <v>28</v>
      </c>
      <c r="F141" s="48">
        <v>2</v>
      </c>
      <c r="G141" s="48">
        <v>1</v>
      </c>
      <c r="H141" s="29">
        <v>433.4</v>
      </c>
      <c r="I141" s="29">
        <v>0</v>
      </c>
      <c r="J141" s="29">
        <v>264.10000000000002</v>
      </c>
      <c r="K141" s="22">
        <f t="shared" si="26"/>
        <v>1251861.8</v>
      </c>
      <c r="L141" s="29">
        <v>0</v>
      </c>
      <c r="M141" s="29">
        <v>0</v>
      </c>
      <c r="N141" s="29">
        <v>0</v>
      </c>
      <c r="O141" s="22">
        <v>1251861.8</v>
      </c>
      <c r="P141" s="36">
        <f t="shared" si="27"/>
        <v>2888.4674665436091</v>
      </c>
      <c r="Q141" s="36">
        <v>9673</v>
      </c>
      <c r="R141" s="59" t="s">
        <v>77</v>
      </c>
    </row>
    <row r="142" spans="1:18" ht="21.95" customHeight="1" x14ac:dyDescent="0.25">
      <c r="A142" s="39" t="s">
        <v>1002</v>
      </c>
      <c r="B142" s="47" t="s">
        <v>55</v>
      </c>
      <c r="C142" s="46">
        <v>1986</v>
      </c>
      <c r="D142" s="46" t="s">
        <v>29</v>
      </c>
      <c r="E142" s="46" t="s">
        <v>31</v>
      </c>
      <c r="F142" s="48">
        <v>9</v>
      </c>
      <c r="G142" s="48">
        <v>2</v>
      </c>
      <c r="H142" s="29">
        <v>4371.1000000000004</v>
      </c>
      <c r="I142" s="29">
        <v>545.1</v>
      </c>
      <c r="J142" s="29">
        <v>2279.4</v>
      </c>
      <c r="K142" s="22">
        <f>SUM(L142:O142)</f>
        <v>4800000</v>
      </c>
      <c r="L142" s="29">
        <v>0</v>
      </c>
      <c r="M142" s="29">
        <v>0</v>
      </c>
      <c r="N142" s="29">
        <v>0</v>
      </c>
      <c r="O142" s="22">
        <v>4800000</v>
      </c>
      <c r="P142" s="36">
        <f>K142/H142</f>
        <v>1098.1217542495024</v>
      </c>
      <c r="Q142" s="36">
        <v>9673</v>
      </c>
      <c r="R142" s="59" t="s">
        <v>78</v>
      </c>
    </row>
    <row r="143" spans="1:18" ht="21.95" customHeight="1" x14ac:dyDescent="0.25">
      <c r="A143" s="39" t="s">
        <v>1003</v>
      </c>
      <c r="B143" s="47" t="s">
        <v>154</v>
      </c>
      <c r="C143" s="46">
        <v>1983</v>
      </c>
      <c r="D143" s="46" t="s">
        <v>29</v>
      </c>
      <c r="E143" s="46" t="s">
        <v>31</v>
      </c>
      <c r="F143" s="48">
        <v>9</v>
      </c>
      <c r="G143" s="48">
        <v>2</v>
      </c>
      <c r="H143" s="29">
        <v>4480.3</v>
      </c>
      <c r="I143" s="29">
        <v>172.8</v>
      </c>
      <c r="J143" s="29">
        <v>2279.4</v>
      </c>
      <c r="K143" s="22">
        <f t="shared" si="26"/>
        <v>4800000</v>
      </c>
      <c r="L143" s="29">
        <v>0</v>
      </c>
      <c r="M143" s="29">
        <v>0</v>
      </c>
      <c r="N143" s="29">
        <v>0</v>
      </c>
      <c r="O143" s="22">
        <v>4800000</v>
      </c>
      <c r="P143" s="36">
        <f t="shared" si="27"/>
        <v>1071.3568287837868</v>
      </c>
      <c r="Q143" s="36">
        <v>9673</v>
      </c>
      <c r="R143" s="59" t="s">
        <v>77</v>
      </c>
    </row>
    <row r="144" spans="1:18" ht="21.95" customHeight="1" x14ac:dyDescent="0.25">
      <c r="A144" s="39" t="s">
        <v>1004</v>
      </c>
      <c r="B144" s="47" t="s">
        <v>155</v>
      </c>
      <c r="C144" s="46">
        <v>1988</v>
      </c>
      <c r="D144" s="46" t="s">
        <v>29</v>
      </c>
      <c r="E144" s="46" t="s">
        <v>28</v>
      </c>
      <c r="F144" s="48">
        <v>9</v>
      </c>
      <c r="G144" s="48">
        <v>1</v>
      </c>
      <c r="H144" s="29">
        <v>3755.9</v>
      </c>
      <c r="I144" s="29">
        <v>120.1</v>
      </c>
      <c r="J144" s="29">
        <v>1791.9</v>
      </c>
      <c r="K144" s="22">
        <f t="shared" si="26"/>
        <v>2500000</v>
      </c>
      <c r="L144" s="29">
        <v>0</v>
      </c>
      <c r="M144" s="29">
        <v>0</v>
      </c>
      <c r="N144" s="29">
        <v>0</v>
      </c>
      <c r="O144" s="22">
        <v>2500000</v>
      </c>
      <c r="P144" s="36">
        <f t="shared" si="27"/>
        <v>665.61942543731197</v>
      </c>
      <c r="Q144" s="36">
        <v>9673</v>
      </c>
      <c r="R144" s="59" t="s">
        <v>79</v>
      </c>
    </row>
    <row r="145" spans="1:18" ht="21.95" customHeight="1" x14ac:dyDescent="0.25">
      <c r="A145" s="39" t="s">
        <v>1005</v>
      </c>
      <c r="B145" s="47" t="s">
        <v>156</v>
      </c>
      <c r="C145" s="46">
        <v>1983</v>
      </c>
      <c r="D145" s="46" t="s">
        <v>29</v>
      </c>
      <c r="E145" s="46" t="s">
        <v>31</v>
      </c>
      <c r="F145" s="48">
        <v>9</v>
      </c>
      <c r="G145" s="48">
        <v>2</v>
      </c>
      <c r="H145" s="29">
        <v>3803.2</v>
      </c>
      <c r="I145" s="29">
        <v>514.4</v>
      </c>
      <c r="J145" s="29">
        <v>2226.5</v>
      </c>
      <c r="K145" s="22">
        <f t="shared" si="26"/>
        <v>4800000</v>
      </c>
      <c r="L145" s="29">
        <v>0</v>
      </c>
      <c r="M145" s="29">
        <v>0</v>
      </c>
      <c r="N145" s="29">
        <v>0</v>
      </c>
      <c r="O145" s="22">
        <v>4800000</v>
      </c>
      <c r="P145" s="36">
        <f t="shared" si="27"/>
        <v>1262.0950778291965</v>
      </c>
      <c r="Q145" s="36">
        <v>9673</v>
      </c>
      <c r="R145" s="59" t="s">
        <v>77</v>
      </c>
    </row>
    <row r="146" spans="1:18" ht="21.95" customHeight="1" x14ac:dyDescent="0.25">
      <c r="A146" s="39" t="s">
        <v>1006</v>
      </c>
      <c r="B146" s="47" t="s">
        <v>157</v>
      </c>
      <c r="C146" s="46">
        <v>1985</v>
      </c>
      <c r="D146" s="46" t="s">
        <v>29</v>
      </c>
      <c r="E146" s="46" t="s">
        <v>31</v>
      </c>
      <c r="F146" s="48">
        <v>9</v>
      </c>
      <c r="G146" s="48">
        <v>3</v>
      </c>
      <c r="H146" s="29">
        <v>5642.3</v>
      </c>
      <c r="I146" s="29">
        <v>422.5</v>
      </c>
      <c r="J146" s="29">
        <v>2679.6</v>
      </c>
      <c r="K146" s="22">
        <f t="shared" si="26"/>
        <v>7100000</v>
      </c>
      <c r="L146" s="29">
        <v>0</v>
      </c>
      <c r="M146" s="29">
        <v>0</v>
      </c>
      <c r="N146" s="29">
        <v>0</v>
      </c>
      <c r="O146" s="22">
        <v>7100000</v>
      </c>
      <c r="P146" s="36">
        <f t="shared" si="27"/>
        <v>1258.3520904595644</v>
      </c>
      <c r="Q146" s="36">
        <v>9673</v>
      </c>
      <c r="R146" s="59" t="s">
        <v>78</v>
      </c>
    </row>
    <row r="147" spans="1:18" ht="21.95" customHeight="1" x14ac:dyDescent="0.25">
      <c r="A147" s="39" t="s">
        <v>1007</v>
      </c>
      <c r="B147" s="47" t="s">
        <v>158</v>
      </c>
      <c r="C147" s="46">
        <v>1988</v>
      </c>
      <c r="D147" s="46" t="s">
        <v>29</v>
      </c>
      <c r="E147" s="46" t="s">
        <v>31</v>
      </c>
      <c r="F147" s="48">
        <v>9</v>
      </c>
      <c r="G147" s="48">
        <v>1</v>
      </c>
      <c r="H147" s="29">
        <v>3049.9</v>
      </c>
      <c r="I147" s="29">
        <v>1243.2</v>
      </c>
      <c r="J147" s="29">
        <v>1722.8</v>
      </c>
      <c r="K147" s="22">
        <f t="shared" si="26"/>
        <v>2500000</v>
      </c>
      <c r="L147" s="29">
        <v>0</v>
      </c>
      <c r="M147" s="29">
        <v>0</v>
      </c>
      <c r="N147" s="29">
        <v>0</v>
      </c>
      <c r="O147" s="22">
        <v>2500000</v>
      </c>
      <c r="P147" s="36">
        <f t="shared" si="27"/>
        <v>819.69900652480408</v>
      </c>
      <c r="Q147" s="36">
        <v>9673</v>
      </c>
      <c r="R147" s="59" t="s">
        <v>79</v>
      </c>
    </row>
    <row r="148" spans="1:18" ht="30" customHeight="1" x14ac:dyDescent="0.25">
      <c r="A148" s="116" t="s">
        <v>1861</v>
      </c>
      <c r="B148" s="116"/>
      <c r="C148" s="116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</row>
    <row r="149" spans="1:18" ht="39.950000000000003" customHeight="1" x14ac:dyDescent="0.25">
      <c r="A149" s="118" t="s">
        <v>7</v>
      </c>
      <c r="B149" s="118"/>
      <c r="C149" s="56" t="s">
        <v>30</v>
      </c>
      <c r="D149" s="56" t="s">
        <v>30</v>
      </c>
      <c r="E149" s="56" t="s">
        <v>30</v>
      </c>
      <c r="F149" s="103" t="s">
        <v>30</v>
      </c>
      <c r="G149" s="103" t="s">
        <v>30</v>
      </c>
      <c r="H149" s="104">
        <f t="shared" ref="H149:N149" si="28">SUM(H150:H162)</f>
        <v>12447.35</v>
      </c>
      <c r="I149" s="104">
        <f t="shared" si="28"/>
        <v>138.19999999999999</v>
      </c>
      <c r="J149" s="104">
        <f t="shared" si="28"/>
        <v>11627.35</v>
      </c>
      <c r="K149" s="104">
        <f t="shared" si="28"/>
        <v>40442570</v>
      </c>
      <c r="L149" s="104">
        <f t="shared" si="28"/>
        <v>0</v>
      </c>
      <c r="M149" s="104">
        <f t="shared" si="28"/>
        <v>0</v>
      </c>
      <c r="N149" s="104">
        <f t="shared" si="28"/>
        <v>0</v>
      </c>
      <c r="O149" s="104">
        <f>SUM(O150:O162)</f>
        <v>40442570</v>
      </c>
      <c r="P149" s="105">
        <f>K149/H149</f>
        <v>3249.0907703246071</v>
      </c>
      <c r="Q149" s="106" t="s">
        <v>30</v>
      </c>
      <c r="R149" s="107" t="s">
        <v>30</v>
      </c>
    </row>
    <row r="150" spans="1:18" ht="21.95" customHeight="1" x14ac:dyDescent="0.25">
      <c r="A150" s="46" t="s">
        <v>1008</v>
      </c>
      <c r="B150" s="47" t="s">
        <v>159</v>
      </c>
      <c r="C150" s="46">
        <v>1959</v>
      </c>
      <c r="D150" s="46" t="s">
        <v>29</v>
      </c>
      <c r="E150" s="46" t="s">
        <v>28</v>
      </c>
      <c r="F150" s="48">
        <v>2</v>
      </c>
      <c r="G150" s="48">
        <v>3</v>
      </c>
      <c r="H150" s="29">
        <v>679.8</v>
      </c>
      <c r="I150" s="29">
        <v>0</v>
      </c>
      <c r="J150" s="29">
        <v>642.1</v>
      </c>
      <c r="K150" s="22">
        <f t="shared" ref="K150:K162" si="29">SUM(L150:O150)</f>
        <v>2659200</v>
      </c>
      <c r="L150" s="29">
        <v>0</v>
      </c>
      <c r="M150" s="29">
        <v>0</v>
      </c>
      <c r="N150" s="29">
        <v>0</v>
      </c>
      <c r="O150" s="22">
        <v>2659200</v>
      </c>
      <c r="P150" s="36">
        <f t="shared" ref="P150:P162" si="30">K150/H150</f>
        <v>3911.7387466902032</v>
      </c>
      <c r="Q150" s="36">
        <v>9673</v>
      </c>
      <c r="R150" s="59" t="s">
        <v>78</v>
      </c>
    </row>
    <row r="151" spans="1:18" ht="21.95" customHeight="1" x14ac:dyDescent="0.25">
      <c r="A151" s="46" t="s">
        <v>1009</v>
      </c>
      <c r="B151" s="47" t="s">
        <v>160</v>
      </c>
      <c r="C151" s="46">
        <v>1960</v>
      </c>
      <c r="D151" s="46" t="s">
        <v>29</v>
      </c>
      <c r="E151" s="46" t="s">
        <v>28</v>
      </c>
      <c r="F151" s="48">
        <v>2</v>
      </c>
      <c r="G151" s="48">
        <v>2</v>
      </c>
      <c r="H151" s="29">
        <v>684</v>
      </c>
      <c r="I151" s="29">
        <v>0</v>
      </c>
      <c r="J151" s="29">
        <v>648.1</v>
      </c>
      <c r="K151" s="22">
        <f t="shared" si="29"/>
        <v>2590300</v>
      </c>
      <c r="L151" s="29">
        <v>0</v>
      </c>
      <c r="M151" s="29">
        <v>0</v>
      </c>
      <c r="N151" s="29">
        <v>0</v>
      </c>
      <c r="O151" s="22">
        <v>2590300</v>
      </c>
      <c r="P151" s="36">
        <f t="shared" si="30"/>
        <v>3786.9883040935674</v>
      </c>
      <c r="Q151" s="36">
        <v>9673</v>
      </c>
      <c r="R151" s="59" t="s">
        <v>79</v>
      </c>
    </row>
    <row r="152" spans="1:18" ht="21.95" customHeight="1" x14ac:dyDescent="0.25">
      <c r="A152" s="46" t="s">
        <v>1921</v>
      </c>
      <c r="B152" s="47" t="s">
        <v>161</v>
      </c>
      <c r="C152" s="46">
        <v>1959</v>
      </c>
      <c r="D152" s="46" t="s">
        <v>29</v>
      </c>
      <c r="E152" s="46" t="s">
        <v>28</v>
      </c>
      <c r="F152" s="48">
        <v>2</v>
      </c>
      <c r="G152" s="48">
        <v>2</v>
      </c>
      <c r="H152" s="29">
        <v>688.9</v>
      </c>
      <c r="I152" s="29">
        <v>0</v>
      </c>
      <c r="J152" s="29">
        <v>654.6</v>
      </c>
      <c r="K152" s="22">
        <f t="shared" si="29"/>
        <v>2574400</v>
      </c>
      <c r="L152" s="29">
        <v>0</v>
      </c>
      <c r="M152" s="29">
        <v>0</v>
      </c>
      <c r="N152" s="29">
        <v>0</v>
      </c>
      <c r="O152" s="22">
        <v>2574400</v>
      </c>
      <c r="P152" s="36">
        <f t="shared" si="30"/>
        <v>3736.9719843228336</v>
      </c>
      <c r="Q152" s="36">
        <v>9673</v>
      </c>
      <c r="R152" s="59" t="s">
        <v>78</v>
      </c>
    </row>
    <row r="153" spans="1:18" ht="21.95" customHeight="1" x14ac:dyDescent="0.25">
      <c r="A153" s="46" t="s">
        <v>1010</v>
      </c>
      <c r="B153" s="47" t="s">
        <v>162</v>
      </c>
      <c r="C153" s="46">
        <v>1959</v>
      </c>
      <c r="D153" s="46" t="s">
        <v>29</v>
      </c>
      <c r="E153" s="46" t="s">
        <v>28</v>
      </c>
      <c r="F153" s="48">
        <v>2</v>
      </c>
      <c r="G153" s="48">
        <v>3</v>
      </c>
      <c r="H153" s="29">
        <v>910.8</v>
      </c>
      <c r="I153" s="29">
        <v>0</v>
      </c>
      <c r="J153" s="29">
        <v>863.3</v>
      </c>
      <c r="K153" s="22">
        <f t="shared" si="29"/>
        <v>3332300</v>
      </c>
      <c r="L153" s="29">
        <v>0</v>
      </c>
      <c r="M153" s="29">
        <v>0</v>
      </c>
      <c r="N153" s="29">
        <v>0</v>
      </c>
      <c r="O153" s="22">
        <v>3332300</v>
      </c>
      <c r="P153" s="36">
        <f t="shared" si="30"/>
        <v>3658.6517347386916</v>
      </c>
      <c r="Q153" s="36">
        <v>9673</v>
      </c>
      <c r="R153" s="59" t="s">
        <v>79</v>
      </c>
    </row>
    <row r="154" spans="1:18" ht="21.95" customHeight="1" x14ac:dyDescent="0.25">
      <c r="A154" s="46" t="s">
        <v>1922</v>
      </c>
      <c r="B154" s="47" t="s">
        <v>163</v>
      </c>
      <c r="C154" s="46">
        <v>1974</v>
      </c>
      <c r="D154" s="46" t="s">
        <v>29</v>
      </c>
      <c r="E154" s="46" t="s">
        <v>28</v>
      </c>
      <c r="F154" s="48">
        <v>5</v>
      </c>
      <c r="G154" s="48">
        <v>4</v>
      </c>
      <c r="H154" s="29">
        <v>3222.95</v>
      </c>
      <c r="I154" s="29">
        <v>138.19999999999999</v>
      </c>
      <c r="J154" s="29">
        <v>3084.75</v>
      </c>
      <c r="K154" s="22">
        <f t="shared" si="29"/>
        <v>2708000</v>
      </c>
      <c r="L154" s="29">
        <v>0</v>
      </c>
      <c r="M154" s="29">
        <v>0</v>
      </c>
      <c r="N154" s="29">
        <v>0</v>
      </c>
      <c r="O154" s="22">
        <v>2708000</v>
      </c>
      <c r="P154" s="36">
        <f t="shared" si="30"/>
        <v>840.22401836826509</v>
      </c>
      <c r="Q154" s="36">
        <v>9673</v>
      </c>
      <c r="R154" s="59" t="s">
        <v>79</v>
      </c>
    </row>
    <row r="155" spans="1:18" ht="21.95" customHeight="1" x14ac:dyDescent="0.25">
      <c r="A155" s="46" t="s">
        <v>1011</v>
      </c>
      <c r="B155" s="47" t="s">
        <v>164</v>
      </c>
      <c r="C155" s="46">
        <v>1960</v>
      </c>
      <c r="D155" s="46" t="s">
        <v>29</v>
      </c>
      <c r="E155" s="46" t="s">
        <v>28</v>
      </c>
      <c r="F155" s="48">
        <v>2</v>
      </c>
      <c r="G155" s="48">
        <v>2</v>
      </c>
      <c r="H155" s="29">
        <v>915.6</v>
      </c>
      <c r="I155" s="29">
        <v>0</v>
      </c>
      <c r="J155" s="29">
        <v>654.6</v>
      </c>
      <c r="K155" s="22">
        <f t="shared" si="29"/>
        <v>3295200</v>
      </c>
      <c r="L155" s="29">
        <v>0</v>
      </c>
      <c r="M155" s="29">
        <v>0</v>
      </c>
      <c r="N155" s="29">
        <v>0</v>
      </c>
      <c r="O155" s="22">
        <v>3295200</v>
      </c>
      <c r="P155" s="36">
        <f t="shared" si="30"/>
        <v>3598.9515072083877</v>
      </c>
      <c r="Q155" s="36">
        <v>9673</v>
      </c>
      <c r="R155" s="59" t="s">
        <v>79</v>
      </c>
    </row>
    <row r="156" spans="1:18" ht="21.95" customHeight="1" x14ac:dyDescent="0.25">
      <c r="A156" s="46" t="s">
        <v>1012</v>
      </c>
      <c r="B156" s="47" t="s">
        <v>165</v>
      </c>
      <c r="C156" s="46">
        <v>1960</v>
      </c>
      <c r="D156" s="46" t="s">
        <v>29</v>
      </c>
      <c r="E156" s="46" t="s">
        <v>28</v>
      </c>
      <c r="F156" s="48">
        <v>2</v>
      </c>
      <c r="G156" s="48">
        <v>2</v>
      </c>
      <c r="H156" s="29">
        <v>679.8</v>
      </c>
      <c r="I156" s="29">
        <v>0</v>
      </c>
      <c r="J156" s="29">
        <v>656.3</v>
      </c>
      <c r="K156" s="22">
        <f t="shared" si="29"/>
        <v>2494900</v>
      </c>
      <c r="L156" s="29">
        <v>0</v>
      </c>
      <c r="M156" s="29">
        <v>0</v>
      </c>
      <c r="N156" s="29">
        <v>0</v>
      </c>
      <c r="O156" s="22">
        <v>2494900</v>
      </c>
      <c r="P156" s="36">
        <f t="shared" si="30"/>
        <v>3670.0500147102093</v>
      </c>
      <c r="Q156" s="36">
        <v>9673</v>
      </c>
      <c r="R156" s="59" t="s">
        <v>79</v>
      </c>
    </row>
    <row r="157" spans="1:18" ht="21.95" customHeight="1" x14ac:dyDescent="0.25">
      <c r="A157" s="46" t="s">
        <v>1013</v>
      </c>
      <c r="B157" s="47" t="s">
        <v>166</v>
      </c>
      <c r="C157" s="46">
        <v>1958</v>
      </c>
      <c r="D157" s="46" t="s">
        <v>29</v>
      </c>
      <c r="E157" s="46" t="s">
        <v>28</v>
      </c>
      <c r="F157" s="48">
        <v>2</v>
      </c>
      <c r="G157" s="48">
        <v>3</v>
      </c>
      <c r="H157" s="29">
        <v>909.5</v>
      </c>
      <c r="I157" s="29">
        <v>0</v>
      </c>
      <c r="J157" s="29">
        <v>862.2</v>
      </c>
      <c r="K157" s="22">
        <f t="shared" si="29"/>
        <v>4206800</v>
      </c>
      <c r="L157" s="29">
        <v>0</v>
      </c>
      <c r="M157" s="29">
        <v>0</v>
      </c>
      <c r="N157" s="29">
        <v>0</v>
      </c>
      <c r="O157" s="22">
        <v>4206800</v>
      </c>
      <c r="P157" s="36">
        <f t="shared" si="30"/>
        <v>4625.3985706432104</v>
      </c>
      <c r="Q157" s="36">
        <v>9673</v>
      </c>
      <c r="R157" s="59" t="s">
        <v>77</v>
      </c>
    </row>
    <row r="158" spans="1:18" ht="21.95" customHeight="1" x14ac:dyDescent="0.25">
      <c r="A158" s="46" t="s">
        <v>1014</v>
      </c>
      <c r="B158" s="47" t="s">
        <v>167</v>
      </c>
      <c r="C158" s="46">
        <v>1958</v>
      </c>
      <c r="D158" s="46" t="s">
        <v>29</v>
      </c>
      <c r="E158" s="46" t="s">
        <v>28</v>
      </c>
      <c r="F158" s="48">
        <v>2</v>
      </c>
      <c r="G158" s="48">
        <v>3</v>
      </c>
      <c r="H158" s="29">
        <v>900.4</v>
      </c>
      <c r="I158" s="29">
        <v>0</v>
      </c>
      <c r="J158" s="29">
        <v>853.9</v>
      </c>
      <c r="K158" s="22">
        <f t="shared" si="29"/>
        <v>4206800</v>
      </c>
      <c r="L158" s="29">
        <v>0</v>
      </c>
      <c r="M158" s="29">
        <v>0</v>
      </c>
      <c r="N158" s="29">
        <v>0</v>
      </c>
      <c r="O158" s="22">
        <v>4206800</v>
      </c>
      <c r="P158" s="36">
        <f t="shared" si="30"/>
        <v>4672.1457130164372</v>
      </c>
      <c r="Q158" s="36">
        <v>9673</v>
      </c>
      <c r="R158" s="59" t="s">
        <v>77</v>
      </c>
    </row>
    <row r="159" spans="1:18" ht="21.95" customHeight="1" x14ac:dyDescent="0.25">
      <c r="A159" s="46" t="s">
        <v>1015</v>
      </c>
      <c r="B159" s="47" t="s">
        <v>168</v>
      </c>
      <c r="C159" s="39">
        <v>1958</v>
      </c>
      <c r="D159" s="46" t="s">
        <v>29</v>
      </c>
      <c r="E159" s="46" t="s">
        <v>28</v>
      </c>
      <c r="F159" s="48">
        <v>2</v>
      </c>
      <c r="G159" s="48">
        <v>2</v>
      </c>
      <c r="H159" s="29">
        <v>677.1</v>
      </c>
      <c r="I159" s="29">
        <v>0</v>
      </c>
      <c r="J159" s="29">
        <v>644.1</v>
      </c>
      <c r="K159" s="22">
        <f t="shared" si="29"/>
        <v>3761070</v>
      </c>
      <c r="L159" s="29">
        <v>0</v>
      </c>
      <c r="M159" s="29">
        <v>0</v>
      </c>
      <c r="N159" s="29">
        <v>0</v>
      </c>
      <c r="O159" s="22">
        <v>3761070</v>
      </c>
      <c r="P159" s="36">
        <f t="shared" si="30"/>
        <v>5554.6743464776246</v>
      </c>
      <c r="Q159" s="36">
        <v>9673</v>
      </c>
      <c r="R159" s="59" t="s">
        <v>77</v>
      </c>
    </row>
    <row r="160" spans="1:18" ht="21.95" customHeight="1" x14ac:dyDescent="0.25">
      <c r="A160" s="46" t="s">
        <v>1016</v>
      </c>
      <c r="B160" s="47" t="s">
        <v>169</v>
      </c>
      <c r="C160" s="39">
        <v>1958</v>
      </c>
      <c r="D160" s="46" t="s">
        <v>29</v>
      </c>
      <c r="E160" s="46" t="s">
        <v>28</v>
      </c>
      <c r="F160" s="48">
        <v>2</v>
      </c>
      <c r="G160" s="48">
        <v>2</v>
      </c>
      <c r="H160" s="29">
        <v>692.5</v>
      </c>
      <c r="I160" s="29">
        <v>0</v>
      </c>
      <c r="J160" s="29">
        <v>659.3</v>
      </c>
      <c r="K160" s="22">
        <f t="shared" si="29"/>
        <v>2574400</v>
      </c>
      <c r="L160" s="29">
        <v>0</v>
      </c>
      <c r="M160" s="29">
        <v>0</v>
      </c>
      <c r="N160" s="29">
        <v>0</v>
      </c>
      <c r="O160" s="22">
        <v>2574400</v>
      </c>
      <c r="P160" s="36">
        <f t="shared" si="30"/>
        <v>3717.5451263537907</v>
      </c>
      <c r="Q160" s="36">
        <v>9673</v>
      </c>
      <c r="R160" s="59" t="s">
        <v>78</v>
      </c>
    </row>
    <row r="161" spans="1:21" ht="21.95" customHeight="1" x14ac:dyDescent="0.25">
      <c r="A161" s="46" t="s">
        <v>1017</v>
      </c>
      <c r="B161" s="47" t="s">
        <v>170</v>
      </c>
      <c r="C161" s="39">
        <v>1958</v>
      </c>
      <c r="D161" s="46" t="s">
        <v>29</v>
      </c>
      <c r="E161" s="46" t="s">
        <v>28</v>
      </c>
      <c r="F161" s="48">
        <v>2</v>
      </c>
      <c r="G161" s="48">
        <v>3</v>
      </c>
      <c r="H161" s="29">
        <v>909.5</v>
      </c>
      <c r="I161" s="29">
        <v>0</v>
      </c>
      <c r="J161" s="29">
        <v>862.6</v>
      </c>
      <c r="K161" s="22">
        <f t="shared" si="29"/>
        <v>3279300</v>
      </c>
      <c r="L161" s="29">
        <v>0</v>
      </c>
      <c r="M161" s="29">
        <v>0</v>
      </c>
      <c r="N161" s="29">
        <v>0</v>
      </c>
      <c r="O161" s="22">
        <v>3279300</v>
      </c>
      <c r="P161" s="36">
        <f t="shared" si="30"/>
        <v>3605.6074766355141</v>
      </c>
      <c r="Q161" s="36">
        <v>9673</v>
      </c>
      <c r="R161" s="59" t="s">
        <v>78</v>
      </c>
    </row>
    <row r="162" spans="1:21" ht="21.95" customHeight="1" x14ac:dyDescent="0.25">
      <c r="A162" s="46" t="s">
        <v>1018</v>
      </c>
      <c r="B162" s="47" t="s">
        <v>171</v>
      </c>
      <c r="C162" s="39">
        <v>1958</v>
      </c>
      <c r="D162" s="46" t="s">
        <v>29</v>
      </c>
      <c r="E162" s="46" t="s">
        <v>28</v>
      </c>
      <c r="F162" s="48">
        <v>2</v>
      </c>
      <c r="G162" s="48">
        <v>2</v>
      </c>
      <c r="H162" s="29">
        <v>576.5</v>
      </c>
      <c r="I162" s="29">
        <v>0</v>
      </c>
      <c r="J162" s="29">
        <v>541.5</v>
      </c>
      <c r="K162" s="22">
        <f t="shared" si="29"/>
        <v>2759900</v>
      </c>
      <c r="L162" s="29">
        <v>0</v>
      </c>
      <c r="M162" s="29">
        <v>0</v>
      </c>
      <c r="N162" s="29">
        <v>0</v>
      </c>
      <c r="O162" s="22">
        <v>2759900</v>
      </c>
      <c r="P162" s="36">
        <f t="shared" si="30"/>
        <v>4787.3373807458802</v>
      </c>
      <c r="Q162" s="36">
        <v>9673</v>
      </c>
      <c r="R162" s="59" t="s">
        <v>78</v>
      </c>
    </row>
    <row r="163" spans="1:21" ht="30" customHeight="1" x14ac:dyDescent="0.25">
      <c r="A163" s="116" t="s">
        <v>1862</v>
      </c>
      <c r="B163" s="116"/>
      <c r="C163" s="116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</row>
    <row r="164" spans="1:21" ht="39.950000000000003" customHeight="1" x14ac:dyDescent="0.25">
      <c r="A164" s="118" t="s">
        <v>174</v>
      </c>
      <c r="B164" s="118"/>
      <c r="C164" s="56" t="s">
        <v>30</v>
      </c>
      <c r="D164" s="56" t="s">
        <v>30</v>
      </c>
      <c r="E164" s="56" t="s">
        <v>30</v>
      </c>
      <c r="F164" s="103" t="s">
        <v>30</v>
      </c>
      <c r="G164" s="103" t="s">
        <v>30</v>
      </c>
      <c r="H164" s="104">
        <f t="shared" ref="H164:N164" si="31">SUM(H165:H166)</f>
        <v>536.20000000000005</v>
      </c>
      <c r="I164" s="104">
        <f t="shared" si="31"/>
        <v>116.9</v>
      </c>
      <c r="J164" s="104">
        <f t="shared" si="31"/>
        <v>419.29999999999995</v>
      </c>
      <c r="K164" s="104">
        <f t="shared" si="31"/>
        <v>2954600</v>
      </c>
      <c r="L164" s="104">
        <f t="shared" si="31"/>
        <v>0</v>
      </c>
      <c r="M164" s="104">
        <f t="shared" si="31"/>
        <v>0</v>
      </c>
      <c r="N164" s="104">
        <f t="shared" si="31"/>
        <v>0</v>
      </c>
      <c r="O164" s="104">
        <f>SUM(O165:O166)</f>
        <v>2954600</v>
      </c>
      <c r="P164" s="105">
        <f>K164/H164</f>
        <v>5510.257366654233</v>
      </c>
      <c r="Q164" s="106" t="s">
        <v>30</v>
      </c>
      <c r="R164" s="107" t="s">
        <v>30</v>
      </c>
    </row>
    <row r="165" spans="1:21" s="9" customFormat="1" ht="21.95" customHeight="1" x14ac:dyDescent="0.25">
      <c r="A165" s="39" t="s">
        <v>1019</v>
      </c>
      <c r="B165" s="47" t="s">
        <v>172</v>
      </c>
      <c r="C165" s="39">
        <v>1961</v>
      </c>
      <c r="D165" s="39" t="s">
        <v>29</v>
      </c>
      <c r="E165" s="39" t="s">
        <v>28</v>
      </c>
      <c r="F165" s="39">
        <v>2</v>
      </c>
      <c r="G165" s="39">
        <v>1</v>
      </c>
      <c r="H165" s="73">
        <v>234.1</v>
      </c>
      <c r="I165" s="73">
        <v>92.5</v>
      </c>
      <c r="J165" s="73">
        <v>141.6</v>
      </c>
      <c r="K165" s="22">
        <f>SUM(L165:O165)</f>
        <v>1429600</v>
      </c>
      <c r="L165" s="72">
        <v>0</v>
      </c>
      <c r="M165" s="72">
        <v>0</v>
      </c>
      <c r="N165" s="72">
        <v>0</v>
      </c>
      <c r="O165" s="33">
        <v>1429600</v>
      </c>
      <c r="P165" s="36">
        <f>K165/H165</f>
        <v>6106.7919692439127</v>
      </c>
      <c r="Q165" s="36">
        <v>9673</v>
      </c>
      <c r="R165" s="50" t="s">
        <v>79</v>
      </c>
      <c r="S165" s="67"/>
      <c r="T165" s="67"/>
      <c r="U165" s="67"/>
    </row>
    <row r="166" spans="1:21" s="3" customFormat="1" ht="21.95" customHeight="1" x14ac:dyDescent="0.25">
      <c r="A166" s="39" t="s">
        <v>1020</v>
      </c>
      <c r="B166" s="47" t="s">
        <v>173</v>
      </c>
      <c r="C166" s="39">
        <v>1960</v>
      </c>
      <c r="D166" s="39" t="s">
        <v>29</v>
      </c>
      <c r="E166" s="39" t="s">
        <v>28</v>
      </c>
      <c r="F166" s="41">
        <v>2</v>
      </c>
      <c r="G166" s="41">
        <v>1</v>
      </c>
      <c r="H166" s="29">
        <v>302.10000000000002</v>
      </c>
      <c r="I166" s="29">
        <v>24.4</v>
      </c>
      <c r="J166" s="29">
        <v>277.7</v>
      </c>
      <c r="K166" s="22">
        <f>SUM(L166:O166)</f>
        <v>1525000</v>
      </c>
      <c r="L166" s="29">
        <v>0</v>
      </c>
      <c r="M166" s="29">
        <v>0</v>
      </c>
      <c r="N166" s="29">
        <v>0</v>
      </c>
      <c r="O166" s="29">
        <v>1525000</v>
      </c>
      <c r="P166" s="36">
        <f>K166/H166</f>
        <v>5047.9973518702409</v>
      </c>
      <c r="Q166" s="36">
        <v>9673</v>
      </c>
      <c r="R166" s="62" t="s">
        <v>78</v>
      </c>
      <c r="S166" s="10"/>
      <c r="T166" s="10"/>
      <c r="U166" s="10"/>
    </row>
    <row r="167" spans="1:21" ht="30" customHeight="1" x14ac:dyDescent="0.25">
      <c r="A167" s="116" t="s">
        <v>1863</v>
      </c>
      <c r="B167" s="116"/>
      <c r="C167" s="116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</row>
    <row r="168" spans="1:21" ht="39.950000000000003" customHeight="1" x14ac:dyDescent="0.25">
      <c r="A168" s="118" t="s">
        <v>1818</v>
      </c>
      <c r="B168" s="118"/>
      <c r="C168" s="56" t="s">
        <v>30</v>
      </c>
      <c r="D168" s="56" t="s">
        <v>30</v>
      </c>
      <c r="E168" s="56" t="s">
        <v>30</v>
      </c>
      <c r="F168" s="103" t="s">
        <v>30</v>
      </c>
      <c r="G168" s="103" t="s">
        <v>30</v>
      </c>
      <c r="H168" s="104">
        <f t="shared" ref="H168:N168" si="32">SUM(H169)</f>
        <v>3272.4</v>
      </c>
      <c r="I168" s="104">
        <f t="shared" si="32"/>
        <v>2944</v>
      </c>
      <c r="J168" s="104">
        <f t="shared" si="32"/>
        <v>328.4</v>
      </c>
      <c r="K168" s="104">
        <f t="shared" si="32"/>
        <v>14704707.6</v>
      </c>
      <c r="L168" s="104">
        <f t="shared" si="32"/>
        <v>0</v>
      </c>
      <c r="M168" s="104">
        <f t="shared" si="32"/>
        <v>0</v>
      </c>
      <c r="N168" s="104">
        <f t="shared" si="32"/>
        <v>0</v>
      </c>
      <c r="O168" s="104">
        <f>SUM(O169)</f>
        <v>14704707.6</v>
      </c>
      <c r="P168" s="105">
        <f>K168/H168</f>
        <v>4493.5544554455446</v>
      </c>
      <c r="Q168" s="106" t="s">
        <v>30</v>
      </c>
      <c r="R168" s="107" t="s">
        <v>30</v>
      </c>
    </row>
    <row r="169" spans="1:21" ht="23.1" customHeight="1" x14ac:dyDescent="0.25">
      <c r="A169" s="46" t="s">
        <v>1021</v>
      </c>
      <c r="B169" s="47" t="s">
        <v>1817</v>
      </c>
      <c r="C169" s="39">
        <v>1986</v>
      </c>
      <c r="D169" s="46" t="s">
        <v>29</v>
      </c>
      <c r="E169" s="46" t="s">
        <v>31</v>
      </c>
      <c r="F169" s="48">
        <v>5</v>
      </c>
      <c r="G169" s="48">
        <v>4</v>
      </c>
      <c r="H169" s="22">
        <v>3272.4</v>
      </c>
      <c r="I169" s="22">
        <v>2944</v>
      </c>
      <c r="J169" s="22">
        <v>328.4</v>
      </c>
      <c r="K169" s="22">
        <f>SUM(L169:O169)</f>
        <v>14704707.6</v>
      </c>
      <c r="L169" s="36">
        <v>0</v>
      </c>
      <c r="M169" s="36">
        <v>0</v>
      </c>
      <c r="N169" s="36">
        <v>0</v>
      </c>
      <c r="O169" s="22">
        <v>14704707.6</v>
      </c>
      <c r="P169" s="36">
        <f>K169/H169</f>
        <v>4493.5544554455446</v>
      </c>
      <c r="Q169" s="36">
        <v>9673</v>
      </c>
      <c r="R169" s="50" t="s">
        <v>77</v>
      </c>
    </row>
    <row r="170" spans="1:21" ht="30" customHeight="1" x14ac:dyDescent="0.25">
      <c r="A170" s="116" t="s">
        <v>1864</v>
      </c>
      <c r="B170" s="116"/>
      <c r="C170" s="116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</row>
    <row r="171" spans="1:21" ht="42" customHeight="1" x14ac:dyDescent="0.25">
      <c r="A171" s="118" t="s">
        <v>1838</v>
      </c>
      <c r="B171" s="118"/>
      <c r="C171" s="38" t="s">
        <v>30</v>
      </c>
      <c r="D171" s="38" t="s">
        <v>30</v>
      </c>
      <c r="E171" s="38" t="s">
        <v>30</v>
      </c>
      <c r="F171" s="14" t="s">
        <v>30</v>
      </c>
      <c r="G171" s="14" t="s">
        <v>30</v>
      </c>
      <c r="H171" s="109">
        <f t="shared" ref="H171:N171" si="33">SUM(H172)</f>
        <v>763.5</v>
      </c>
      <c r="I171" s="109">
        <f t="shared" si="33"/>
        <v>0</v>
      </c>
      <c r="J171" s="109">
        <f t="shared" si="33"/>
        <v>722.5</v>
      </c>
      <c r="K171" s="109">
        <f t="shared" si="33"/>
        <v>3016441.63</v>
      </c>
      <c r="L171" s="109">
        <f t="shared" si="33"/>
        <v>0</v>
      </c>
      <c r="M171" s="109">
        <f t="shared" si="33"/>
        <v>0</v>
      </c>
      <c r="N171" s="109">
        <f t="shared" si="33"/>
        <v>0</v>
      </c>
      <c r="O171" s="109">
        <f>SUM(O172)</f>
        <v>3016441.63</v>
      </c>
      <c r="P171" s="105">
        <f>K171/H171</f>
        <v>3950.8076358873609</v>
      </c>
      <c r="Q171" s="106" t="s">
        <v>30</v>
      </c>
      <c r="R171" s="108" t="s">
        <v>30</v>
      </c>
    </row>
    <row r="172" spans="1:21" ht="23.1" customHeight="1" x14ac:dyDescent="0.25">
      <c r="A172" s="39" t="s">
        <v>1022</v>
      </c>
      <c r="B172" s="47" t="s">
        <v>1836</v>
      </c>
      <c r="C172" s="39">
        <v>1973</v>
      </c>
      <c r="D172" s="39" t="s">
        <v>29</v>
      </c>
      <c r="E172" s="39" t="s">
        <v>1837</v>
      </c>
      <c r="F172" s="41">
        <v>2</v>
      </c>
      <c r="G172" s="41">
        <v>2</v>
      </c>
      <c r="H172" s="91">
        <v>763.5</v>
      </c>
      <c r="I172" s="91">
        <v>0</v>
      </c>
      <c r="J172" s="91">
        <v>722.5</v>
      </c>
      <c r="K172" s="91">
        <f>SUM(L172:O172)</f>
        <v>3016441.63</v>
      </c>
      <c r="L172" s="91">
        <v>0</v>
      </c>
      <c r="M172" s="91">
        <v>0</v>
      </c>
      <c r="N172" s="91">
        <v>0</v>
      </c>
      <c r="O172" s="91">
        <v>3016441.63</v>
      </c>
      <c r="P172" s="36">
        <f>K172/H172</f>
        <v>3950.8076358873609</v>
      </c>
      <c r="Q172" s="36">
        <v>9673</v>
      </c>
      <c r="R172" s="50" t="s">
        <v>77</v>
      </c>
      <c r="S172" s="1"/>
      <c r="T172" s="1"/>
      <c r="U172" s="1"/>
    </row>
    <row r="173" spans="1:21" ht="30" customHeight="1" x14ac:dyDescent="0.25">
      <c r="A173" s="116" t="s">
        <v>1865</v>
      </c>
      <c r="B173" s="116"/>
      <c r="C173" s="116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</row>
    <row r="174" spans="1:21" ht="39.950000000000003" customHeight="1" x14ac:dyDescent="0.25">
      <c r="A174" s="118" t="s">
        <v>175</v>
      </c>
      <c r="B174" s="118"/>
      <c r="C174" s="56" t="s">
        <v>30</v>
      </c>
      <c r="D174" s="56" t="s">
        <v>30</v>
      </c>
      <c r="E174" s="56" t="s">
        <v>30</v>
      </c>
      <c r="F174" s="103" t="s">
        <v>30</v>
      </c>
      <c r="G174" s="103" t="s">
        <v>30</v>
      </c>
      <c r="H174" s="104">
        <f t="shared" ref="H174:N174" si="34">SUM(H175:H180)</f>
        <v>3091.9999999999995</v>
      </c>
      <c r="I174" s="104">
        <f t="shared" si="34"/>
        <v>0</v>
      </c>
      <c r="J174" s="104">
        <f t="shared" si="34"/>
        <v>3024.7000000000003</v>
      </c>
      <c r="K174" s="104">
        <f t="shared" si="34"/>
        <v>14288775</v>
      </c>
      <c r="L174" s="104">
        <f t="shared" si="34"/>
        <v>0</v>
      </c>
      <c r="M174" s="104">
        <f t="shared" si="34"/>
        <v>0</v>
      </c>
      <c r="N174" s="104">
        <f t="shared" si="34"/>
        <v>0</v>
      </c>
      <c r="O174" s="104">
        <f>SUM(O175:O180)</f>
        <v>14288775</v>
      </c>
      <c r="P174" s="105">
        <f t="shared" ref="P174:P180" si="35">K174/H174</f>
        <v>4621.2079560155244</v>
      </c>
      <c r="Q174" s="106" t="s">
        <v>30</v>
      </c>
      <c r="R174" s="107" t="s">
        <v>30</v>
      </c>
    </row>
    <row r="175" spans="1:21" ht="21.95" customHeight="1" x14ac:dyDescent="0.25">
      <c r="A175" s="39" t="s">
        <v>1023</v>
      </c>
      <c r="B175" s="47" t="s">
        <v>1741</v>
      </c>
      <c r="C175" s="46">
        <v>1991</v>
      </c>
      <c r="D175" s="46" t="s">
        <v>29</v>
      </c>
      <c r="E175" s="46" t="s">
        <v>28</v>
      </c>
      <c r="F175" s="48">
        <v>2</v>
      </c>
      <c r="G175" s="48">
        <v>2</v>
      </c>
      <c r="H175" s="29">
        <v>748.7</v>
      </c>
      <c r="I175" s="29">
        <v>0</v>
      </c>
      <c r="J175" s="29">
        <v>748.7</v>
      </c>
      <c r="K175" s="29">
        <f t="shared" ref="K175:K180" si="36">SUM(L175:O175)</f>
        <v>3578000</v>
      </c>
      <c r="L175" s="29">
        <v>0</v>
      </c>
      <c r="M175" s="29">
        <v>0</v>
      </c>
      <c r="N175" s="29">
        <v>0</v>
      </c>
      <c r="O175" s="29">
        <v>3578000</v>
      </c>
      <c r="P175" s="36">
        <f>K175/H175</f>
        <v>4778.9501803125413</v>
      </c>
      <c r="Q175" s="36">
        <v>9673</v>
      </c>
      <c r="R175" s="62" t="s">
        <v>77</v>
      </c>
      <c r="S175" s="1"/>
      <c r="T175" s="1"/>
      <c r="U175" s="1"/>
    </row>
    <row r="176" spans="1:21" s="9" customFormat="1" ht="21.95" customHeight="1" x14ac:dyDescent="0.25">
      <c r="A176" s="39" t="s">
        <v>1024</v>
      </c>
      <c r="B176" s="71" t="s">
        <v>176</v>
      </c>
      <c r="C176" s="39">
        <v>1988</v>
      </c>
      <c r="D176" s="46" t="s">
        <v>29</v>
      </c>
      <c r="E176" s="46" t="s">
        <v>28</v>
      </c>
      <c r="F176" s="41">
        <v>3</v>
      </c>
      <c r="G176" s="48">
        <v>3</v>
      </c>
      <c r="H176" s="74">
        <v>1233</v>
      </c>
      <c r="I176" s="77">
        <v>0</v>
      </c>
      <c r="J176" s="74">
        <v>1233</v>
      </c>
      <c r="K176" s="22">
        <f t="shared" si="36"/>
        <v>3162170</v>
      </c>
      <c r="L176" s="36">
        <v>0</v>
      </c>
      <c r="M176" s="36">
        <v>0</v>
      </c>
      <c r="N176" s="36">
        <v>0</v>
      </c>
      <c r="O176" s="42">
        <v>3162170</v>
      </c>
      <c r="P176" s="36">
        <f t="shared" si="35"/>
        <v>2564.6147607461476</v>
      </c>
      <c r="Q176" s="36">
        <v>9673</v>
      </c>
      <c r="R176" s="59" t="s">
        <v>79</v>
      </c>
      <c r="S176" s="68"/>
      <c r="T176" s="68"/>
      <c r="U176" s="67"/>
    </row>
    <row r="177" spans="1:21" s="9" customFormat="1" ht="21.95" customHeight="1" x14ac:dyDescent="0.25">
      <c r="A177" s="39" t="s">
        <v>1025</v>
      </c>
      <c r="B177" s="71" t="s">
        <v>177</v>
      </c>
      <c r="C177" s="39">
        <v>1960</v>
      </c>
      <c r="D177" s="46" t="s">
        <v>29</v>
      </c>
      <c r="E177" s="46" t="s">
        <v>28</v>
      </c>
      <c r="F177" s="41">
        <v>2</v>
      </c>
      <c r="G177" s="48">
        <v>2</v>
      </c>
      <c r="H177" s="75">
        <v>269</v>
      </c>
      <c r="I177" s="78">
        <v>0</v>
      </c>
      <c r="J177" s="75">
        <v>256.60000000000002</v>
      </c>
      <c r="K177" s="22">
        <f t="shared" si="36"/>
        <v>1525000</v>
      </c>
      <c r="L177" s="75">
        <v>0</v>
      </c>
      <c r="M177" s="75">
        <v>0</v>
      </c>
      <c r="N177" s="75">
        <v>0</v>
      </c>
      <c r="O177" s="42">
        <v>1525000</v>
      </c>
      <c r="P177" s="36">
        <f t="shared" si="35"/>
        <v>5669.144981412639</v>
      </c>
      <c r="Q177" s="36">
        <v>9673</v>
      </c>
      <c r="R177" s="59" t="s">
        <v>79</v>
      </c>
      <c r="S177" s="67"/>
      <c r="T177" s="67"/>
      <c r="U177" s="68"/>
    </row>
    <row r="178" spans="1:21" s="9" customFormat="1" ht="21.95" customHeight="1" x14ac:dyDescent="0.25">
      <c r="A178" s="39" t="s">
        <v>1026</v>
      </c>
      <c r="B178" s="71" t="s">
        <v>178</v>
      </c>
      <c r="C178" s="46">
        <v>1959</v>
      </c>
      <c r="D178" s="46" t="s">
        <v>29</v>
      </c>
      <c r="E178" s="46" t="s">
        <v>28</v>
      </c>
      <c r="F178" s="41">
        <v>2</v>
      </c>
      <c r="G178" s="48">
        <v>1</v>
      </c>
      <c r="H178" s="75">
        <v>90.6</v>
      </c>
      <c r="I178" s="75">
        <v>0</v>
      </c>
      <c r="J178" s="75">
        <v>82.9</v>
      </c>
      <c r="K178" s="22">
        <f t="shared" si="36"/>
        <v>877340</v>
      </c>
      <c r="L178" s="76">
        <v>0</v>
      </c>
      <c r="M178" s="76">
        <v>0</v>
      </c>
      <c r="N178" s="76">
        <v>0</v>
      </c>
      <c r="O178" s="49">
        <v>877340</v>
      </c>
      <c r="P178" s="36">
        <f t="shared" si="35"/>
        <v>9683.6644591611494</v>
      </c>
      <c r="Q178" s="36">
        <v>9673</v>
      </c>
      <c r="R178" s="59" t="s">
        <v>78</v>
      </c>
      <c r="S178" s="67"/>
      <c r="T178" s="67"/>
      <c r="U178" s="67"/>
    </row>
    <row r="179" spans="1:21" s="9" customFormat="1" ht="21.95" customHeight="1" x14ac:dyDescent="0.25">
      <c r="A179" s="39" t="s">
        <v>1027</v>
      </c>
      <c r="B179" s="71" t="s">
        <v>179</v>
      </c>
      <c r="C179" s="39">
        <v>1950</v>
      </c>
      <c r="D179" s="46" t="s">
        <v>29</v>
      </c>
      <c r="E179" s="46" t="s">
        <v>28</v>
      </c>
      <c r="F179" s="41">
        <v>2</v>
      </c>
      <c r="G179" s="48">
        <v>2</v>
      </c>
      <c r="H179" s="75">
        <v>380</v>
      </c>
      <c r="I179" s="75">
        <v>0</v>
      </c>
      <c r="J179" s="75">
        <v>350.6</v>
      </c>
      <c r="K179" s="22">
        <f t="shared" si="36"/>
        <v>3097625</v>
      </c>
      <c r="L179" s="75">
        <v>0</v>
      </c>
      <c r="M179" s="75">
        <v>0</v>
      </c>
      <c r="N179" s="75">
        <v>0</v>
      </c>
      <c r="O179" s="49">
        <v>3097625</v>
      </c>
      <c r="P179" s="36">
        <f t="shared" si="35"/>
        <v>8151.644736842105</v>
      </c>
      <c r="Q179" s="36">
        <v>9673</v>
      </c>
      <c r="R179" s="62" t="s">
        <v>77</v>
      </c>
      <c r="S179" s="67"/>
      <c r="T179" s="67"/>
      <c r="U179" s="67"/>
    </row>
    <row r="180" spans="1:21" s="67" customFormat="1" ht="21.95" customHeight="1" x14ac:dyDescent="0.25">
      <c r="A180" s="39" t="s">
        <v>1028</v>
      </c>
      <c r="B180" s="71" t="s">
        <v>180</v>
      </c>
      <c r="C180" s="46">
        <v>1959</v>
      </c>
      <c r="D180" s="46" t="s">
        <v>29</v>
      </c>
      <c r="E180" s="46" t="s">
        <v>28</v>
      </c>
      <c r="F180" s="46">
        <v>2</v>
      </c>
      <c r="G180" s="46">
        <v>1</v>
      </c>
      <c r="H180" s="75">
        <v>370.7</v>
      </c>
      <c r="I180" s="75">
        <v>0</v>
      </c>
      <c r="J180" s="75">
        <v>352.9</v>
      </c>
      <c r="K180" s="22">
        <f t="shared" si="36"/>
        <v>2048640</v>
      </c>
      <c r="L180" s="76">
        <v>0</v>
      </c>
      <c r="M180" s="76">
        <v>0</v>
      </c>
      <c r="N180" s="76">
        <v>0</v>
      </c>
      <c r="O180" s="49">
        <v>2048640</v>
      </c>
      <c r="P180" s="36">
        <f t="shared" si="35"/>
        <v>5526.4094955489618</v>
      </c>
      <c r="Q180" s="36">
        <v>9673</v>
      </c>
      <c r="R180" s="59" t="s">
        <v>78</v>
      </c>
    </row>
    <row r="181" spans="1:21" ht="30" customHeight="1" x14ac:dyDescent="0.25">
      <c r="A181" s="116" t="s">
        <v>1866</v>
      </c>
      <c r="B181" s="116"/>
      <c r="C181" s="116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</row>
    <row r="182" spans="1:21" ht="39.950000000000003" customHeight="1" x14ac:dyDescent="0.25">
      <c r="A182" s="118" t="s">
        <v>183</v>
      </c>
      <c r="B182" s="118"/>
      <c r="C182" s="56" t="s">
        <v>30</v>
      </c>
      <c r="D182" s="56" t="s">
        <v>30</v>
      </c>
      <c r="E182" s="56" t="s">
        <v>30</v>
      </c>
      <c r="F182" s="103" t="s">
        <v>30</v>
      </c>
      <c r="G182" s="103" t="s">
        <v>30</v>
      </c>
      <c r="H182" s="104">
        <f t="shared" ref="H182:N182" si="37">SUM(H183:H184)</f>
        <v>885.6</v>
      </c>
      <c r="I182" s="104">
        <f t="shared" si="37"/>
        <v>0</v>
      </c>
      <c r="J182" s="104">
        <f t="shared" si="37"/>
        <v>652.79999999999995</v>
      </c>
      <c r="K182" s="104">
        <f t="shared" si="37"/>
        <v>4865422.5</v>
      </c>
      <c r="L182" s="104">
        <f t="shared" si="37"/>
        <v>0</v>
      </c>
      <c r="M182" s="104">
        <f t="shared" si="37"/>
        <v>0</v>
      </c>
      <c r="N182" s="104">
        <f t="shared" si="37"/>
        <v>0</v>
      </c>
      <c r="O182" s="104">
        <f>SUM(O183:O184)</f>
        <v>4865422.5</v>
      </c>
      <c r="P182" s="105">
        <f>K182/H182</f>
        <v>5493.9278455284548</v>
      </c>
      <c r="Q182" s="106" t="s">
        <v>30</v>
      </c>
      <c r="R182" s="107" t="s">
        <v>30</v>
      </c>
    </row>
    <row r="183" spans="1:21" s="67" customFormat="1" ht="20.100000000000001" customHeight="1" x14ac:dyDescent="0.25">
      <c r="A183" s="39" t="s">
        <v>1029</v>
      </c>
      <c r="B183" s="47" t="s">
        <v>181</v>
      </c>
      <c r="C183" s="39">
        <v>1960</v>
      </c>
      <c r="D183" s="39" t="s">
        <v>29</v>
      </c>
      <c r="E183" s="39" t="s">
        <v>28</v>
      </c>
      <c r="F183" s="41">
        <v>2</v>
      </c>
      <c r="G183" s="41">
        <v>1</v>
      </c>
      <c r="H183" s="75">
        <v>312</v>
      </c>
      <c r="I183" s="75">
        <v>0</v>
      </c>
      <c r="J183" s="75">
        <v>278</v>
      </c>
      <c r="K183" s="22">
        <f>SUM(L183:O183)</f>
        <v>2863422.5</v>
      </c>
      <c r="L183" s="75">
        <v>0</v>
      </c>
      <c r="M183" s="75">
        <v>0</v>
      </c>
      <c r="N183" s="75">
        <v>0</v>
      </c>
      <c r="O183" s="36">
        <v>2863422.5</v>
      </c>
      <c r="P183" s="36">
        <f>K183/H183</f>
        <v>9177.6362179487187</v>
      </c>
      <c r="Q183" s="36">
        <v>9673</v>
      </c>
      <c r="R183" s="62" t="s">
        <v>78</v>
      </c>
    </row>
    <row r="184" spans="1:21" s="9" customFormat="1" ht="20.100000000000001" customHeight="1" x14ac:dyDescent="0.25">
      <c r="A184" s="39" t="s">
        <v>1030</v>
      </c>
      <c r="B184" s="31" t="s">
        <v>182</v>
      </c>
      <c r="C184" s="39">
        <v>1983</v>
      </c>
      <c r="D184" s="46" t="s">
        <v>29</v>
      </c>
      <c r="E184" s="39" t="s">
        <v>28</v>
      </c>
      <c r="F184" s="41">
        <v>2</v>
      </c>
      <c r="G184" s="48">
        <v>1</v>
      </c>
      <c r="H184" s="75">
        <v>573.6</v>
      </c>
      <c r="I184" s="78">
        <v>0</v>
      </c>
      <c r="J184" s="75">
        <v>374.8</v>
      </c>
      <c r="K184" s="22">
        <f>SUM(L184:O184)</f>
        <v>2002000</v>
      </c>
      <c r="L184" s="75">
        <v>0</v>
      </c>
      <c r="M184" s="75">
        <v>0</v>
      </c>
      <c r="N184" s="75">
        <v>0</v>
      </c>
      <c r="O184" s="22">
        <v>2002000</v>
      </c>
      <c r="P184" s="36">
        <f>K184/H184</f>
        <v>3490.2370990237096</v>
      </c>
      <c r="Q184" s="36">
        <v>9673</v>
      </c>
      <c r="R184" s="59" t="s">
        <v>79</v>
      </c>
      <c r="S184" s="68"/>
      <c r="T184" s="68"/>
      <c r="U184" s="67"/>
    </row>
    <row r="185" spans="1:21" ht="30" customHeight="1" x14ac:dyDescent="0.25">
      <c r="A185" s="116" t="s">
        <v>1867</v>
      </c>
      <c r="B185" s="116"/>
      <c r="C185" s="116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</row>
    <row r="186" spans="1:21" ht="39.950000000000003" customHeight="1" x14ac:dyDescent="0.25">
      <c r="A186" s="118" t="s">
        <v>1843</v>
      </c>
      <c r="B186" s="118"/>
      <c r="C186" s="56" t="s">
        <v>30</v>
      </c>
      <c r="D186" s="56" t="s">
        <v>30</v>
      </c>
      <c r="E186" s="56" t="s">
        <v>30</v>
      </c>
      <c r="F186" s="103" t="s">
        <v>30</v>
      </c>
      <c r="G186" s="103" t="s">
        <v>30</v>
      </c>
      <c r="H186" s="104">
        <f t="shared" ref="H186:N186" si="38">SUM(H187)</f>
        <v>985.9</v>
      </c>
      <c r="I186" s="104">
        <f t="shared" si="38"/>
        <v>189.9</v>
      </c>
      <c r="J186" s="104">
        <f t="shared" si="38"/>
        <v>796</v>
      </c>
      <c r="K186" s="104">
        <f t="shared" si="38"/>
        <v>9924091.8000000007</v>
      </c>
      <c r="L186" s="104">
        <f t="shared" si="38"/>
        <v>0</v>
      </c>
      <c r="M186" s="104">
        <f t="shared" si="38"/>
        <v>0</v>
      </c>
      <c r="N186" s="104">
        <f t="shared" si="38"/>
        <v>0</v>
      </c>
      <c r="O186" s="104">
        <f>SUM(O187)</f>
        <v>9924091.8000000007</v>
      </c>
      <c r="P186" s="105">
        <f>K186/H186</f>
        <v>10066.022720357036</v>
      </c>
      <c r="Q186" s="106" t="s">
        <v>30</v>
      </c>
      <c r="R186" s="107" t="s">
        <v>30</v>
      </c>
    </row>
    <row r="187" spans="1:21" s="67" customFormat="1" ht="21.95" customHeight="1" x14ac:dyDescent="0.25">
      <c r="A187" s="39" t="s">
        <v>1031</v>
      </c>
      <c r="B187" s="47" t="s">
        <v>1782</v>
      </c>
      <c r="C187" s="39">
        <v>1980</v>
      </c>
      <c r="D187" s="39" t="s">
        <v>29</v>
      </c>
      <c r="E187" s="39" t="s">
        <v>28</v>
      </c>
      <c r="F187" s="41">
        <v>2</v>
      </c>
      <c r="G187" s="41">
        <v>3</v>
      </c>
      <c r="H187" s="75">
        <v>985.9</v>
      </c>
      <c r="I187" s="75">
        <v>189.9</v>
      </c>
      <c r="J187" s="75">
        <v>796</v>
      </c>
      <c r="K187" s="22">
        <f>SUM(L187:O187)</f>
        <v>9924091.8000000007</v>
      </c>
      <c r="L187" s="75">
        <v>0</v>
      </c>
      <c r="M187" s="75">
        <v>0</v>
      </c>
      <c r="N187" s="75">
        <v>0</v>
      </c>
      <c r="O187" s="36">
        <v>9924091.8000000007</v>
      </c>
      <c r="P187" s="36">
        <f>K187/H187</f>
        <v>10066.022720357036</v>
      </c>
      <c r="Q187" s="36">
        <v>9673</v>
      </c>
      <c r="R187" s="62" t="s">
        <v>77</v>
      </c>
    </row>
    <row r="188" spans="1:21" ht="30" customHeight="1" x14ac:dyDescent="0.25">
      <c r="A188" s="116" t="s">
        <v>1868</v>
      </c>
      <c r="B188" s="116"/>
      <c r="C188" s="116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</row>
    <row r="189" spans="1:21" ht="39.950000000000003" customHeight="1" x14ac:dyDescent="0.25">
      <c r="A189" s="118" t="s">
        <v>188</v>
      </c>
      <c r="B189" s="118"/>
      <c r="C189" s="56" t="s">
        <v>30</v>
      </c>
      <c r="D189" s="56" t="s">
        <v>30</v>
      </c>
      <c r="E189" s="56" t="s">
        <v>30</v>
      </c>
      <c r="F189" s="103" t="s">
        <v>30</v>
      </c>
      <c r="G189" s="103" t="s">
        <v>30</v>
      </c>
      <c r="H189" s="104">
        <f t="shared" ref="H189:N189" si="39">SUM(H190:H191)</f>
        <v>700.2</v>
      </c>
      <c r="I189" s="104">
        <f t="shared" si="39"/>
        <v>0</v>
      </c>
      <c r="J189" s="104">
        <f t="shared" si="39"/>
        <v>395.3</v>
      </c>
      <c r="K189" s="104">
        <f t="shared" si="39"/>
        <v>5324378</v>
      </c>
      <c r="L189" s="104">
        <f t="shared" si="39"/>
        <v>0</v>
      </c>
      <c r="M189" s="104">
        <f t="shared" si="39"/>
        <v>0</v>
      </c>
      <c r="N189" s="104">
        <f t="shared" si="39"/>
        <v>0</v>
      </c>
      <c r="O189" s="104">
        <f>SUM(O190:O191)</f>
        <v>5324378</v>
      </c>
      <c r="P189" s="105">
        <f>K189/H189</f>
        <v>7604.0816909454434</v>
      </c>
      <c r="Q189" s="106" t="s">
        <v>30</v>
      </c>
      <c r="R189" s="107" t="s">
        <v>30</v>
      </c>
    </row>
    <row r="190" spans="1:21" ht="21.95" customHeight="1" x14ac:dyDescent="0.25">
      <c r="A190" s="120" t="s">
        <v>1032</v>
      </c>
      <c r="B190" s="127" t="s">
        <v>186</v>
      </c>
      <c r="C190" s="115">
        <v>1960</v>
      </c>
      <c r="D190" s="120" t="s">
        <v>29</v>
      </c>
      <c r="E190" s="120" t="s">
        <v>278</v>
      </c>
      <c r="F190" s="119">
        <v>2</v>
      </c>
      <c r="G190" s="121">
        <v>2</v>
      </c>
      <c r="H190" s="154">
        <v>700.2</v>
      </c>
      <c r="I190" s="117">
        <v>0</v>
      </c>
      <c r="J190" s="154">
        <v>395.3</v>
      </c>
      <c r="K190" s="29">
        <f>SUM(L190:O190)</f>
        <v>300000</v>
      </c>
      <c r="L190" s="29">
        <v>0</v>
      </c>
      <c r="M190" s="29">
        <v>0</v>
      </c>
      <c r="N190" s="29">
        <v>0</v>
      </c>
      <c r="O190" s="29">
        <v>300000</v>
      </c>
      <c r="P190" s="36">
        <f>K190/H190</f>
        <v>428.44901456726649</v>
      </c>
      <c r="Q190" s="36">
        <v>9673</v>
      </c>
      <c r="R190" s="59" t="s">
        <v>77</v>
      </c>
      <c r="S190" s="1"/>
      <c r="T190" s="1"/>
      <c r="U190" s="1"/>
    </row>
    <row r="191" spans="1:21" s="9" customFormat="1" ht="21.95" customHeight="1" x14ac:dyDescent="0.25">
      <c r="A191" s="120"/>
      <c r="B191" s="127"/>
      <c r="C191" s="115"/>
      <c r="D191" s="120"/>
      <c r="E191" s="120"/>
      <c r="F191" s="119"/>
      <c r="G191" s="121"/>
      <c r="H191" s="154"/>
      <c r="I191" s="117"/>
      <c r="J191" s="154"/>
      <c r="K191" s="22">
        <f>SUM(L191:O191)</f>
        <v>5024378</v>
      </c>
      <c r="L191" s="75">
        <v>0</v>
      </c>
      <c r="M191" s="75">
        <v>0</v>
      </c>
      <c r="N191" s="75">
        <v>0</v>
      </c>
      <c r="O191" s="22">
        <v>5024378</v>
      </c>
      <c r="P191" s="36">
        <f>K191/H190</f>
        <v>7175.6326763781772</v>
      </c>
      <c r="Q191" s="36">
        <v>9673</v>
      </c>
      <c r="R191" s="59" t="s">
        <v>78</v>
      </c>
      <c r="S191" s="68"/>
      <c r="T191" s="68"/>
      <c r="U191" s="67"/>
    </row>
    <row r="192" spans="1:21" ht="24.95" customHeight="1" x14ac:dyDescent="0.25">
      <c r="A192" s="116" t="s">
        <v>1869</v>
      </c>
      <c r="B192" s="116"/>
      <c r="C192" s="116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</row>
    <row r="193" spans="1:21" ht="39.950000000000003" customHeight="1" x14ac:dyDescent="0.25">
      <c r="A193" s="118" t="s">
        <v>189</v>
      </c>
      <c r="B193" s="118"/>
      <c r="C193" s="56" t="s">
        <v>30</v>
      </c>
      <c r="D193" s="56" t="s">
        <v>30</v>
      </c>
      <c r="E193" s="56" t="s">
        <v>30</v>
      </c>
      <c r="F193" s="103" t="s">
        <v>30</v>
      </c>
      <c r="G193" s="103" t="s">
        <v>30</v>
      </c>
      <c r="H193" s="104">
        <f t="shared" ref="H193:N193" si="40">SUM(H194:H195)</f>
        <v>709.40000000000009</v>
      </c>
      <c r="I193" s="104">
        <f t="shared" si="40"/>
        <v>0</v>
      </c>
      <c r="J193" s="104">
        <f t="shared" si="40"/>
        <v>661.8</v>
      </c>
      <c r="K193" s="104">
        <f t="shared" si="40"/>
        <v>5436590</v>
      </c>
      <c r="L193" s="104">
        <f t="shared" si="40"/>
        <v>0</v>
      </c>
      <c r="M193" s="104">
        <f t="shared" si="40"/>
        <v>0</v>
      </c>
      <c r="N193" s="104">
        <f t="shared" si="40"/>
        <v>0</v>
      </c>
      <c r="O193" s="104">
        <f>SUM(O194:O195)</f>
        <v>5436590</v>
      </c>
      <c r="P193" s="105">
        <f>K193/H193</f>
        <v>7663.6453340851413</v>
      </c>
      <c r="Q193" s="106" t="s">
        <v>30</v>
      </c>
      <c r="R193" s="107" t="s">
        <v>30</v>
      </c>
    </row>
    <row r="194" spans="1:21" s="9" customFormat="1" ht="21.95" customHeight="1" x14ac:dyDescent="0.25">
      <c r="A194" s="46" t="s">
        <v>1033</v>
      </c>
      <c r="B194" s="47" t="s">
        <v>184</v>
      </c>
      <c r="C194" s="46">
        <v>1956</v>
      </c>
      <c r="D194" s="46" t="s">
        <v>29</v>
      </c>
      <c r="E194" s="46" t="s">
        <v>28</v>
      </c>
      <c r="F194" s="46">
        <v>2</v>
      </c>
      <c r="G194" s="46">
        <v>2</v>
      </c>
      <c r="H194" s="75">
        <v>428.3</v>
      </c>
      <c r="I194" s="75">
        <v>0</v>
      </c>
      <c r="J194" s="75">
        <v>380.7</v>
      </c>
      <c r="K194" s="22">
        <f>SUM(L194:O194)</f>
        <v>3150987</v>
      </c>
      <c r="L194" s="76">
        <v>0</v>
      </c>
      <c r="M194" s="76">
        <v>0</v>
      </c>
      <c r="N194" s="76">
        <v>0</v>
      </c>
      <c r="O194" s="35">
        <v>3150987</v>
      </c>
      <c r="P194" s="36">
        <f>K194/H194</f>
        <v>7356.9624095260333</v>
      </c>
      <c r="Q194" s="36">
        <v>9673</v>
      </c>
      <c r="R194" s="59" t="s">
        <v>78</v>
      </c>
      <c r="S194" s="67"/>
      <c r="T194" s="67"/>
      <c r="U194" s="67"/>
    </row>
    <row r="195" spans="1:21" s="67" customFormat="1" ht="21.95" customHeight="1" x14ac:dyDescent="0.25">
      <c r="A195" s="39" t="s">
        <v>1034</v>
      </c>
      <c r="B195" s="47" t="s">
        <v>185</v>
      </c>
      <c r="C195" s="39">
        <v>1956</v>
      </c>
      <c r="D195" s="39" t="s">
        <v>29</v>
      </c>
      <c r="E195" s="39" t="s">
        <v>28</v>
      </c>
      <c r="F195" s="41">
        <v>2</v>
      </c>
      <c r="G195" s="41">
        <v>2</v>
      </c>
      <c r="H195" s="74">
        <v>281.10000000000002</v>
      </c>
      <c r="I195" s="74">
        <v>0</v>
      </c>
      <c r="J195" s="74">
        <v>281.10000000000002</v>
      </c>
      <c r="K195" s="22">
        <f>SUM(L195:O195)</f>
        <v>2285603</v>
      </c>
      <c r="L195" s="75">
        <v>0</v>
      </c>
      <c r="M195" s="75">
        <v>0</v>
      </c>
      <c r="N195" s="75">
        <v>0</v>
      </c>
      <c r="O195" s="36">
        <v>2285603</v>
      </c>
      <c r="P195" s="36">
        <f>K195/H195</f>
        <v>8130.924937744574</v>
      </c>
      <c r="Q195" s="36">
        <v>9673</v>
      </c>
      <c r="R195" s="62" t="s">
        <v>78</v>
      </c>
    </row>
    <row r="196" spans="1:21" ht="24.95" customHeight="1" x14ac:dyDescent="0.25">
      <c r="A196" s="116" t="s">
        <v>1870</v>
      </c>
      <c r="B196" s="116"/>
      <c r="C196" s="116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</row>
    <row r="197" spans="1:21" ht="39.950000000000003" customHeight="1" x14ac:dyDescent="0.25">
      <c r="A197" s="118" t="s">
        <v>190</v>
      </c>
      <c r="B197" s="118"/>
      <c r="C197" s="56" t="s">
        <v>30</v>
      </c>
      <c r="D197" s="56" t="s">
        <v>30</v>
      </c>
      <c r="E197" s="56" t="s">
        <v>30</v>
      </c>
      <c r="F197" s="103" t="s">
        <v>30</v>
      </c>
      <c r="G197" s="103" t="s">
        <v>30</v>
      </c>
      <c r="H197" s="104">
        <f t="shared" ref="H197:N197" si="41">SUM(H198)</f>
        <v>314.89999999999998</v>
      </c>
      <c r="I197" s="104">
        <f t="shared" si="41"/>
        <v>0</v>
      </c>
      <c r="J197" s="104">
        <f t="shared" si="41"/>
        <v>314.89999999999998</v>
      </c>
      <c r="K197" s="104">
        <f t="shared" si="41"/>
        <v>2632170</v>
      </c>
      <c r="L197" s="104">
        <f t="shared" si="41"/>
        <v>0</v>
      </c>
      <c r="M197" s="104">
        <f t="shared" si="41"/>
        <v>0</v>
      </c>
      <c r="N197" s="104">
        <f t="shared" si="41"/>
        <v>0</v>
      </c>
      <c r="O197" s="104">
        <f>SUM(O198)</f>
        <v>2632170</v>
      </c>
      <c r="P197" s="105">
        <f>K197/H197</f>
        <v>8358.7488091457617</v>
      </c>
      <c r="Q197" s="106" t="s">
        <v>30</v>
      </c>
      <c r="R197" s="107" t="s">
        <v>30</v>
      </c>
    </row>
    <row r="198" spans="1:21" s="9" customFormat="1" ht="21.95" customHeight="1" x14ac:dyDescent="0.25">
      <c r="A198" s="46" t="s">
        <v>1035</v>
      </c>
      <c r="B198" s="47" t="s">
        <v>187</v>
      </c>
      <c r="C198" s="46">
        <v>1960</v>
      </c>
      <c r="D198" s="46" t="s">
        <v>29</v>
      </c>
      <c r="E198" s="46" t="s">
        <v>28</v>
      </c>
      <c r="F198" s="46">
        <v>2</v>
      </c>
      <c r="G198" s="46">
        <v>1</v>
      </c>
      <c r="H198" s="79">
        <v>314.89999999999998</v>
      </c>
      <c r="I198" s="79">
        <v>0</v>
      </c>
      <c r="J198" s="79">
        <v>314.89999999999998</v>
      </c>
      <c r="K198" s="22">
        <f>SUM(L198:O198)</f>
        <v>2632170</v>
      </c>
      <c r="L198" s="76">
        <v>0</v>
      </c>
      <c r="M198" s="76">
        <v>0</v>
      </c>
      <c r="N198" s="76">
        <v>0</v>
      </c>
      <c r="O198" s="35">
        <v>2632170</v>
      </c>
      <c r="P198" s="36">
        <f>K198/H198</f>
        <v>8358.7488091457617</v>
      </c>
      <c r="Q198" s="36">
        <v>9673</v>
      </c>
      <c r="R198" s="59" t="s">
        <v>79</v>
      </c>
      <c r="S198" s="67"/>
      <c r="T198" s="67"/>
      <c r="U198" s="67"/>
    </row>
    <row r="199" spans="1:21" ht="24.95" customHeight="1" x14ac:dyDescent="0.25">
      <c r="A199" s="116" t="s">
        <v>1871</v>
      </c>
      <c r="B199" s="116"/>
      <c r="C199" s="116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</row>
    <row r="200" spans="1:21" ht="36.950000000000003" customHeight="1" x14ac:dyDescent="0.25">
      <c r="A200" s="118" t="s">
        <v>197</v>
      </c>
      <c r="B200" s="118"/>
      <c r="C200" s="56" t="s">
        <v>30</v>
      </c>
      <c r="D200" s="56" t="s">
        <v>30</v>
      </c>
      <c r="E200" s="56" t="s">
        <v>30</v>
      </c>
      <c r="F200" s="103" t="s">
        <v>30</v>
      </c>
      <c r="G200" s="103" t="s">
        <v>30</v>
      </c>
      <c r="H200" s="104">
        <f t="shared" ref="H200:N200" si="42">SUM(H201:H202)</f>
        <v>632.9</v>
      </c>
      <c r="I200" s="104">
        <f t="shared" si="42"/>
        <v>421.2</v>
      </c>
      <c r="J200" s="104">
        <f t="shared" si="42"/>
        <v>419</v>
      </c>
      <c r="K200" s="104">
        <f t="shared" si="42"/>
        <v>4075065</v>
      </c>
      <c r="L200" s="104">
        <f t="shared" si="42"/>
        <v>0</v>
      </c>
      <c r="M200" s="104">
        <f t="shared" si="42"/>
        <v>0</v>
      </c>
      <c r="N200" s="104">
        <f t="shared" si="42"/>
        <v>0</v>
      </c>
      <c r="O200" s="104">
        <f>SUM(O201:O202)</f>
        <v>4075065</v>
      </c>
      <c r="P200" s="105">
        <f>K200/H200</f>
        <v>6438.7185969347447</v>
      </c>
      <c r="Q200" s="106" t="s">
        <v>30</v>
      </c>
      <c r="R200" s="107" t="s">
        <v>30</v>
      </c>
    </row>
    <row r="201" spans="1:21" s="7" customFormat="1" ht="47.25" x14ac:dyDescent="0.25">
      <c r="A201" s="46" t="s">
        <v>1036</v>
      </c>
      <c r="B201" s="47" t="s">
        <v>1822</v>
      </c>
      <c r="C201" s="39">
        <v>1966</v>
      </c>
      <c r="D201" s="46" t="s">
        <v>29</v>
      </c>
      <c r="E201" s="39" t="s">
        <v>869</v>
      </c>
      <c r="F201" s="41">
        <v>2</v>
      </c>
      <c r="G201" s="41">
        <v>2</v>
      </c>
      <c r="H201" s="22">
        <v>456</v>
      </c>
      <c r="I201" s="22">
        <v>405.8</v>
      </c>
      <c r="J201" s="22">
        <v>304.39999999999998</v>
      </c>
      <c r="K201" s="22">
        <f>SUM(L201:O201)</f>
        <v>2597765</v>
      </c>
      <c r="L201" s="36">
        <v>0</v>
      </c>
      <c r="M201" s="36">
        <v>0</v>
      </c>
      <c r="N201" s="36">
        <v>0</v>
      </c>
      <c r="O201" s="22">
        <v>2597765</v>
      </c>
      <c r="P201" s="36">
        <f>K201/H201</f>
        <v>5696.8530701754389</v>
      </c>
      <c r="Q201" s="22">
        <v>9673</v>
      </c>
      <c r="R201" s="59" t="s">
        <v>77</v>
      </c>
      <c r="S201" s="92"/>
      <c r="T201" s="92"/>
      <c r="U201" s="93"/>
    </row>
    <row r="202" spans="1:21" s="3" customFormat="1" ht="21" customHeight="1" x14ac:dyDescent="0.25">
      <c r="A202" s="46" t="s">
        <v>1037</v>
      </c>
      <c r="B202" s="47" t="s">
        <v>196</v>
      </c>
      <c r="C202" s="46">
        <v>1960</v>
      </c>
      <c r="D202" s="46" t="s">
        <v>29</v>
      </c>
      <c r="E202" s="46" t="s">
        <v>28</v>
      </c>
      <c r="F202" s="48">
        <v>1</v>
      </c>
      <c r="G202" s="48">
        <v>1</v>
      </c>
      <c r="H202" s="77">
        <v>176.9</v>
      </c>
      <c r="I202" s="77">
        <v>15.4</v>
      </c>
      <c r="J202" s="77">
        <v>114.6</v>
      </c>
      <c r="K202" s="22">
        <f>SUM(L202:O202)</f>
        <v>1477300</v>
      </c>
      <c r="L202" s="29">
        <v>0</v>
      </c>
      <c r="M202" s="29">
        <v>0</v>
      </c>
      <c r="N202" s="29">
        <v>0</v>
      </c>
      <c r="O202" s="22">
        <v>1477300</v>
      </c>
      <c r="P202" s="36">
        <f>K202/H202</f>
        <v>8351.0457885811193</v>
      </c>
      <c r="Q202" s="36">
        <v>9673</v>
      </c>
      <c r="R202" s="59" t="s">
        <v>79</v>
      </c>
      <c r="S202" s="69"/>
      <c r="T202" s="69"/>
      <c r="U202" s="10"/>
    </row>
    <row r="203" spans="1:21" ht="30" customHeight="1" x14ac:dyDescent="0.25">
      <c r="A203" s="116" t="s">
        <v>1872</v>
      </c>
      <c r="B203" s="116"/>
      <c r="C203" s="116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</row>
    <row r="204" spans="1:21" ht="36.950000000000003" customHeight="1" x14ac:dyDescent="0.25">
      <c r="A204" s="118" t="s">
        <v>198</v>
      </c>
      <c r="B204" s="118"/>
      <c r="C204" s="56" t="s">
        <v>30</v>
      </c>
      <c r="D204" s="56" t="s">
        <v>30</v>
      </c>
      <c r="E204" s="56" t="s">
        <v>30</v>
      </c>
      <c r="F204" s="103" t="s">
        <v>30</v>
      </c>
      <c r="G204" s="103" t="s">
        <v>30</v>
      </c>
      <c r="H204" s="104">
        <f t="shared" ref="H204:N204" si="43">SUM(H205:H210)</f>
        <v>15860.2</v>
      </c>
      <c r="I204" s="104">
        <f t="shared" si="43"/>
        <v>0</v>
      </c>
      <c r="J204" s="104">
        <f t="shared" si="43"/>
        <v>13616.9</v>
      </c>
      <c r="K204" s="104">
        <f t="shared" si="43"/>
        <v>22551281</v>
      </c>
      <c r="L204" s="104">
        <f t="shared" si="43"/>
        <v>0</v>
      </c>
      <c r="M204" s="104">
        <f t="shared" si="43"/>
        <v>0</v>
      </c>
      <c r="N204" s="104">
        <f t="shared" si="43"/>
        <v>0</v>
      </c>
      <c r="O204" s="104">
        <f>SUM(O205:O210)</f>
        <v>22551281</v>
      </c>
      <c r="P204" s="105">
        <f t="shared" ref="P204:P210" si="44">K204/H204</f>
        <v>1421.8787278848943</v>
      </c>
      <c r="Q204" s="106" t="s">
        <v>30</v>
      </c>
      <c r="R204" s="107" t="s">
        <v>30</v>
      </c>
    </row>
    <row r="205" spans="1:21" s="9" customFormat="1" ht="21" customHeight="1" x14ac:dyDescent="0.25">
      <c r="A205" s="39" t="s">
        <v>1038</v>
      </c>
      <c r="B205" s="47" t="s">
        <v>191</v>
      </c>
      <c r="C205" s="39">
        <v>1980</v>
      </c>
      <c r="D205" s="39" t="s">
        <v>29</v>
      </c>
      <c r="E205" s="39" t="s">
        <v>31</v>
      </c>
      <c r="F205" s="41">
        <v>5</v>
      </c>
      <c r="G205" s="41">
        <v>6</v>
      </c>
      <c r="H205" s="74">
        <v>5114.6000000000004</v>
      </c>
      <c r="I205" s="74">
        <v>0</v>
      </c>
      <c r="J205" s="74">
        <v>4353.8999999999996</v>
      </c>
      <c r="K205" s="22">
        <f t="shared" ref="K205:K210" si="45">SUM(L205:O205)</f>
        <v>3839240</v>
      </c>
      <c r="L205" s="75">
        <v>0</v>
      </c>
      <c r="M205" s="75">
        <v>0</v>
      </c>
      <c r="N205" s="75">
        <v>0</v>
      </c>
      <c r="O205" s="36">
        <v>3839240</v>
      </c>
      <c r="P205" s="36">
        <f t="shared" si="44"/>
        <v>750.64325655965274</v>
      </c>
      <c r="Q205" s="36">
        <v>9673</v>
      </c>
      <c r="R205" s="62" t="s">
        <v>77</v>
      </c>
      <c r="S205" s="67"/>
      <c r="T205" s="67"/>
      <c r="U205" s="67"/>
    </row>
    <row r="206" spans="1:21" s="9" customFormat="1" ht="21" customHeight="1" x14ac:dyDescent="0.25">
      <c r="A206" s="39" t="s">
        <v>1039</v>
      </c>
      <c r="B206" s="47" t="s">
        <v>192</v>
      </c>
      <c r="C206" s="39">
        <v>1988</v>
      </c>
      <c r="D206" s="46" t="s">
        <v>29</v>
      </c>
      <c r="E206" s="46" t="s">
        <v>31</v>
      </c>
      <c r="F206" s="41">
        <v>5</v>
      </c>
      <c r="G206" s="48">
        <v>4</v>
      </c>
      <c r="H206" s="74">
        <v>5297.5</v>
      </c>
      <c r="I206" s="77">
        <v>0</v>
      </c>
      <c r="J206" s="74">
        <v>4373.8999999999996</v>
      </c>
      <c r="K206" s="22">
        <f t="shared" si="45"/>
        <v>4193000</v>
      </c>
      <c r="L206" s="75">
        <v>0</v>
      </c>
      <c r="M206" s="75">
        <v>0</v>
      </c>
      <c r="N206" s="75">
        <v>0</v>
      </c>
      <c r="O206" s="22">
        <v>4193000</v>
      </c>
      <c r="P206" s="36">
        <f t="shared" si="44"/>
        <v>791.50542708824912</v>
      </c>
      <c r="Q206" s="36">
        <v>9673</v>
      </c>
      <c r="R206" s="59" t="s">
        <v>77</v>
      </c>
      <c r="S206" s="68"/>
      <c r="T206" s="68"/>
      <c r="U206" s="67"/>
    </row>
    <row r="207" spans="1:21" s="3" customFormat="1" ht="21" customHeight="1" x14ac:dyDescent="0.25">
      <c r="A207" s="39" t="s">
        <v>1040</v>
      </c>
      <c r="B207" s="47" t="s">
        <v>193</v>
      </c>
      <c r="C207" s="46">
        <v>1978</v>
      </c>
      <c r="D207" s="46" t="s">
        <v>29</v>
      </c>
      <c r="E207" s="46" t="s">
        <v>31</v>
      </c>
      <c r="F207" s="46">
        <v>5</v>
      </c>
      <c r="G207" s="46">
        <v>5</v>
      </c>
      <c r="H207" s="79">
        <v>3996.1</v>
      </c>
      <c r="I207" s="79">
        <v>0</v>
      </c>
      <c r="J207" s="79">
        <v>3437.1</v>
      </c>
      <c r="K207" s="22">
        <f t="shared" si="45"/>
        <v>11444041</v>
      </c>
      <c r="L207" s="79">
        <v>0</v>
      </c>
      <c r="M207" s="79">
        <v>0</v>
      </c>
      <c r="N207" s="79">
        <v>0</v>
      </c>
      <c r="O207" s="35">
        <v>11444041</v>
      </c>
      <c r="P207" s="36">
        <f t="shared" si="44"/>
        <v>2863.802457395961</v>
      </c>
      <c r="Q207" s="36">
        <v>9673</v>
      </c>
      <c r="R207" s="59" t="s">
        <v>77</v>
      </c>
      <c r="S207" s="10"/>
      <c r="T207" s="10"/>
      <c r="U207" s="10"/>
    </row>
    <row r="208" spans="1:21" s="3" customFormat="1" ht="21" customHeight="1" x14ac:dyDescent="0.25">
      <c r="A208" s="39" t="s">
        <v>1041</v>
      </c>
      <c r="B208" s="47" t="s">
        <v>1778</v>
      </c>
      <c r="C208" s="46">
        <v>1986</v>
      </c>
      <c r="D208" s="46" t="s">
        <v>29</v>
      </c>
      <c r="E208" s="46" t="s">
        <v>31</v>
      </c>
      <c r="F208" s="46">
        <v>2</v>
      </c>
      <c r="G208" s="46">
        <v>2</v>
      </c>
      <c r="H208" s="79">
        <v>484</v>
      </c>
      <c r="I208" s="79">
        <v>0</v>
      </c>
      <c r="J208" s="79">
        <v>484</v>
      </c>
      <c r="K208" s="22">
        <f t="shared" si="45"/>
        <v>1025000</v>
      </c>
      <c r="L208" s="79">
        <v>0</v>
      </c>
      <c r="M208" s="79">
        <v>0</v>
      </c>
      <c r="N208" s="79">
        <v>0</v>
      </c>
      <c r="O208" s="35">
        <v>1025000</v>
      </c>
      <c r="P208" s="36">
        <f>K208/H208</f>
        <v>2117.7685950413224</v>
      </c>
      <c r="Q208" s="36">
        <v>9673</v>
      </c>
      <c r="R208" s="62" t="s">
        <v>78</v>
      </c>
      <c r="S208" s="10"/>
      <c r="T208" s="10"/>
      <c r="U208" s="10"/>
    </row>
    <row r="209" spans="1:21" s="3" customFormat="1" ht="21" customHeight="1" x14ac:dyDescent="0.25">
      <c r="A209" s="39" t="s">
        <v>1042</v>
      </c>
      <c r="B209" s="47" t="s">
        <v>194</v>
      </c>
      <c r="C209" s="39">
        <v>1986</v>
      </c>
      <c r="D209" s="46" t="s">
        <v>29</v>
      </c>
      <c r="E209" s="46" t="s">
        <v>31</v>
      </c>
      <c r="F209" s="41">
        <v>2</v>
      </c>
      <c r="G209" s="41">
        <v>2</v>
      </c>
      <c r="H209" s="77">
        <v>484</v>
      </c>
      <c r="I209" s="77">
        <v>0</v>
      </c>
      <c r="J209" s="77">
        <v>484</v>
      </c>
      <c r="K209" s="22">
        <f t="shared" si="45"/>
        <v>1025000</v>
      </c>
      <c r="L209" s="77">
        <v>0</v>
      </c>
      <c r="M209" s="77">
        <v>0</v>
      </c>
      <c r="N209" s="77">
        <v>0</v>
      </c>
      <c r="O209" s="66">
        <v>1025000</v>
      </c>
      <c r="P209" s="36">
        <f t="shared" si="44"/>
        <v>2117.7685950413224</v>
      </c>
      <c r="Q209" s="36">
        <v>9673</v>
      </c>
      <c r="R209" s="62" t="s">
        <v>78</v>
      </c>
      <c r="S209" s="10"/>
      <c r="T209" s="10"/>
      <c r="U209" s="10"/>
    </row>
    <row r="210" spans="1:21" s="3" customFormat="1" ht="21" customHeight="1" x14ac:dyDescent="0.25">
      <c r="A210" s="39" t="s">
        <v>1043</v>
      </c>
      <c r="B210" s="47" t="s">
        <v>195</v>
      </c>
      <c r="C210" s="46">
        <v>1987</v>
      </c>
      <c r="D210" s="46" t="s">
        <v>29</v>
      </c>
      <c r="E210" s="46" t="s">
        <v>31</v>
      </c>
      <c r="F210" s="48">
        <v>2</v>
      </c>
      <c r="G210" s="48">
        <v>2</v>
      </c>
      <c r="H210" s="77">
        <v>484</v>
      </c>
      <c r="I210" s="77">
        <v>0</v>
      </c>
      <c r="J210" s="77">
        <v>484</v>
      </c>
      <c r="K210" s="22">
        <f t="shared" si="45"/>
        <v>1025000</v>
      </c>
      <c r="L210" s="77">
        <v>0</v>
      </c>
      <c r="M210" s="77">
        <v>0</v>
      </c>
      <c r="N210" s="77">
        <v>0</v>
      </c>
      <c r="O210" s="33">
        <v>1025000</v>
      </c>
      <c r="P210" s="36">
        <f t="shared" si="44"/>
        <v>2117.7685950413224</v>
      </c>
      <c r="Q210" s="36">
        <v>9673</v>
      </c>
      <c r="R210" s="59" t="s">
        <v>78</v>
      </c>
      <c r="S210" s="69"/>
      <c r="T210" s="69"/>
      <c r="U210" s="10"/>
    </row>
    <row r="211" spans="1:21" ht="24.95" customHeight="1" x14ac:dyDescent="0.25">
      <c r="A211" s="116" t="s">
        <v>1873</v>
      </c>
      <c r="B211" s="116"/>
      <c r="C211" s="116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</row>
    <row r="212" spans="1:21" ht="39.950000000000003" customHeight="1" x14ac:dyDescent="0.25">
      <c r="A212" s="118" t="s">
        <v>1722</v>
      </c>
      <c r="B212" s="118"/>
      <c r="C212" s="56" t="s">
        <v>30</v>
      </c>
      <c r="D212" s="56" t="s">
        <v>30</v>
      </c>
      <c r="E212" s="56" t="s">
        <v>30</v>
      </c>
      <c r="F212" s="103" t="s">
        <v>30</v>
      </c>
      <c r="G212" s="103" t="s">
        <v>30</v>
      </c>
      <c r="H212" s="104">
        <f t="shared" ref="H212:N212" si="46">SUM(H213)</f>
        <v>576.64</v>
      </c>
      <c r="I212" s="104">
        <f t="shared" si="46"/>
        <v>0</v>
      </c>
      <c r="J212" s="104">
        <f t="shared" si="46"/>
        <v>576.64</v>
      </c>
      <c r="K212" s="104">
        <f t="shared" si="46"/>
        <v>1388000</v>
      </c>
      <c r="L212" s="104">
        <f t="shared" si="46"/>
        <v>0</v>
      </c>
      <c r="M212" s="104">
        <f t="shared" si="46"/>
        <v>0</v>
      </c>
      <c r="N212" s="104">
        <f t="shared" si="46"/>
        <v>0</v>
      </c>
      <c r="O212" s="104">
        <f>SUM(O213)</f>
        <v>1388000</v>
      </c>
      <c r="P212" s="105">
        <f>K212/H212</f>
        <v>2407.0477247502777</v>
      </c>
      <c r="Q212" s="106" t="s">
        <v>30</v>
      </c>
      <c r="R212" s="107" t="s">
        <v>30</v>
      </c>
    </row>
    <row r="213" spans="1:21" s="9" customFormat="1" ht="24.95" customHeight="1" x14ac:dyDescent="0.25">
      <c r="A213" s="39" t="s">
        <v>1044</v>
      </c>
      <c r="B213" s="47" t="s">
        <v>1723</v>
      </c>
      <c r="C213" s="39">
        <v>1978</v>
      </c>
      <c r="D213" s="39" t="s">
        <v>29</v>
      </c>
      <c r="E213" s="39" t="s">
        <v>31</v>
      </c>
      <c r="F213" s="41">
        <v>2</v>
      </c>
      <c r="G213" s="41">
        <v>2</v>
      </c>
      <c r="H213" s="74">
        <v>576.64</v>
      </c>
      <c r="I213" s="74">
        <v>0</v>
      </c>
      <c r="J213" s="74">
        <v>576.64</v>
      </c>
      <c r="K213" s="22">
        <f>SUM(L213:O213)</f>
        <v>1388000</v>
      </c>
      <c r="L213" s="75">
        <v>0</v>
      </c>
      <c r="M213" s="75">
        <v>0</v>
      </c>
      <c r="N213" s="75">
        <v>0</v>
      </c>
      <c r="O213" s="36">
        <v>1388000</v>
      </c>
      <c r="P213" s="36">
        <f>K213/H213</f>
        <v>2407.0477247502777</v>
      </c>
      <c r="Q213" s="36">
        <v>9673</v>
      </c>
      <c r="R213" s="62" t="s">
        <v>77</v>
      </c>
      <c r="S213" s="67"/>
      <c r="T213" s="67"/>
      <c r="U213" s="67"/>
    </row>
    <row r="214" spans="1:21" ht="30" customHeight="1" x14ac:dyDescent="0.25">
      <c r="A214" s="116" t="s">
        <v>1874</v>
      </c>
      <c r="B214" s="116"/>
      <c r="C214" s="116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</row>
    <row r="215" spans="1:21" ht="36.950000000000003" customHeight="1" x14ac:dyDescent="0.25">
      <c r="A215" s="118" t="s">
        <v>202</v>
      </c>
      <c r="B215" s="118"/>
      <c r="C215" s="56" t="s">
        <v>30</v>
      </c>
      <c r="D215" s="56" t="s">
        <v>30</v>
      </c>
      <c r="E215" s="56" t="s">
        <v>30</v>
      </c>
      <c r="F215" s="103" t="s">
        <v>30</v>
      </c>
      <c r="G215" s="103" t="s">
        <v>30</v>
      </c>
      <c r="H215" s="104">
        <f t="shared" ref="H215:N215" si="47">SUM(H216:H219)</f>
        <v>1769.9</v>
      </c>
      <c r="I215" s="104">
        <f t="shared" si="47"/>
        <v>744.09999999999991</v>
      </c>
      <c r="J215" s="104">
        <f t="shared" si="47"/>
        <v>1321</v>
      </c>
      <c r="K215" s="104">
        <f t="shared" si="47"/>
        <v>6589891.4800000004</v>
      </c>
      <c r="L215" s="104">
        <f t="shared" si="47"/>
        <v>0</v>
      </c>
      <c r="M215" s="104">
        <f t="shared" si="47"/>
        <v>0</v>
      </c>
      <c r="N215" s="104">
        <f t="shared" si="47"/>
        <v>0</v>
      </c>
      <c r="O215" s="104">
        <f>SUM(O216:O219)</f>
        <v>6589891.4800000004</v>
      </c>
      <c r="P215" s="105">
        <f>K215/H215</f>
        <v>3723.3128877337704</v>
      </c>
      <c r="Q215" s="106" t="s">
        <v>30</v>
      </c>
      <c r="R215" s="107" t="s">
        <v>30</v>
      </c>
    </row>
    <row r="216" spans="1:21" s="7" customFormat="1" ht="23.1" customHeight="1" x14ac:dyDescent="0.25">
      <c r="A216" s="39" t="s">
        <v>1923</v>
      </c>
      <c r="B216" s="47" t="s">
        <v>1841</v>
      </c>
      <c r="C216" s="39">
        <v>1956</v>
      </c>
      <c r="D216" s="46" t="s">
        <v>29</v>
      </c>
      <c r="E216" s="39" t="s">
        <v>28</v>
      </c>
      <c r="F216" s="48">
        <v>2</v>
      </c>
      <c r="G216" s="48">
        <v>2</v>
      </c>
      <c r="H216" s="22">
        <v>436.4</v>
      </c>
      <c r="I216" s="22">
        <v>390.4</v>
      </c>
      <c r="J216" s="22">
        <v>390.4</v>
      </c>
      <c r="K216" s="22">
        <f>SUM(L216:O216)</f>
        <v>1330228.48</v>
      </c>
      <c r="L216" s="36">
        <v>0</v>
      </c>
      <c r="M216" s="36">
        <v>0</v>
      </c>
      <c r="N216" s="36">
        <v>0</v>
      </c>
      <c r="O216" s="22">
        <v>1330228.48</v>
      </c>
      <c r="P216" s="36">
        <f>K216/H216</f>
        <v>3048.186251145738</v>
      </c>
      <c r="Q216" s="36">
        <v>9673</v>
      </c>
      <c r="R216" s="50" t="s">
        <v>77</v>
      </c>
      <c r="S216" s="92"/>
      <c r="T216" s="92"/>
      <c r="U216" s="93"/>
    </row>
    <row r="217" spans="1:21" s="3" customFormat="1" ht="49.5" customHeight="1" x14ac:dyDescent="0.25">
      <c r="A217" s="46" t="s">
        <v>1045</v>
      </c>
      <c r="B217" s="47" t="s">
        <v>200</v>
      </c>
      <c r="C217" s="46">
        <v>1988</v>
      </c>
      <c r="D217" s="46" t="s">
        <v>29</v>
      </c>
      <c r="E217" s="39" t="s">
        <v>204</v>
      </c>
      <c r="F217" s="48">
        <v>2</v>
      </c>
      <c r="G217" s="48">
        <v>2</v>
      </c>
      <c r="H217" s="77">
        <v>397.2</v>
      </c>
      <c r="I217" s="77">
        <v>128.19999999999999</v>
      </c>
      <c r="J217" s="77">
        <v>269</v>
      </c>
      <c r="K217" s="22">
        <f>SUM(L217:O217)</f>
        <v>2073656</v>
      </c>
      <c r="L217" s="77">
        <v>0</v>
      </c>
      <c r="M217" s="77">
        <v>0</v>
      </c>
      <c r="N217" s="77">
        <v>0</v>
      </c>
      <c r="O217" s="22">
        <v>2073656</v>
      </c>
      <c r="P217" s="36">
        <f>K217/H217</f>
        <v>5220.684793554884</v>
      </c>
      <c r="Q217" s="36">
        <v>9673</v>
      </c>
      <c r="R217" s="59" t="s">
        <v>78</v>
      </c>
      <c r="S217" s="10"/>
      <c r="T217" s="10"/>
      <c r="U217" s="10"/>
    </row>
    <row r="218" spans="1:21" s="3" customFormat="1" ht="23.1" customHeight="1" x14ac:dyDescent="0.25">
      <c r="A218" s="46" t="s">
        <v>1046</v>
      </c>
      <c r="B218" s="47" t="s">
        <v>1767</v>
      </c>
      <c r="C218" s="46">
        <v>1968</v>
      </c>
      <c r="D218" s="46" t="s">
        <v>29</v>
      </c>
      <c r="E218" s="46" t="s">
        <v>28</v>
      </c>
      <c r="F218" s="48">
        <v>2</v>
      </c>
      <c r="G218" s="48">
        <v>2</v>
      </c>
      <c r="H218" s="77">
        <v>400.7</v>
      </c>
      <c r="I218" s="77">
        <v>0</v>
      </c>
      <c r="J218" s="77">
        <v>351.5</v>
      </c>
      <c r="K218" s="22">
        <f>SUM(L218:O218)</f>
        <v>1715111</v>
      </c>
      <c r="L218" s="77">
        <v>0</v>
      </c>
      <c r="M218" s="77">
        <v>0</v>
      </c>
      <c r="N218" s="77">
        <v>0</v>
      </c>
      <c r="O218" s="22">
        <v>1715111</v>
      </c>
      <c r="P218" s="36">
        <f>K218/H218</f>
        <v>4280.2869977539303</v>
      </c>
      <c r="Q218" s="36">
        <v>9673</v>
      </c>
      <c r="R218" s="59" t="s">
        <v>78</v>
      </c>
      <c r="S218" s="10"/>
      <c r="T218" s="10"/>
      <c r="U218" s="10"/>
    </row>
    <row r="219" spans="1:21" s="3" customFormat="1" ht="23.1" customHeight="1" x14ac:dyDescent="0.25">
      <c r="A219" s="46" t="s">
        <v>1047</v>
      </c>
      <c r="B219" s="47" t="s">
        <v>201</v>
      </c>
      <c r="C219" s="46">
        <v>1987</v>
      </c>
      <c r="D219" s="46" t="s">
        <v>29</v>
      </c>
      <c r="E219" s="46" t="s">
        <v>28</v>
      </c>
      <c r="F219" s="48">
        <v>2</v>
      </c>
      <c r="G219" s="48">
        <v>2</v>
      </c>
      <c r="H219" s="77">
        <v>535.6</v>
      </c>
      <c r="I219" s="77">
        <v>225.5</v>
      </c>
      <c r="J219" s="77">
        <v>310.10000000000002</v>
      </c>
      <c r="K219" s="22">
        <f>SUM(L219:O219)</f>
        <v>1470896</v>
      </c>
      <c r="L219" s="77">
        <v>0</v>
      </c>
      <c r="M219" s="77">
        <v>0</v>
      </c>
      <c r="N219" s="77">
        <v>0</v>
      </c>
      <c r="O219" s="22">
        <v>1470896</v>
      </c>
      <c r="P219" s="36">
        <f>K219/H219</f>
        <v>2746.2584017923823</v>
      </c>
      <c r="Q219" s="36">
        <v>9673</v>
      </c>
      <c r="R219" s="59" t="s">
        <v>77</v>
      </c>
      <c r="S219" s="10"/>
      <c r="T219" s="10"/>
      <c r="U219" s="10"/>
    </row>
    <row r="220" spans="1:21" ht="30" customHeight="1" x14ac:dyDescent="0.25">
      <c r="A220" s="116" t="s">
        <v>1875</v>
      </c>
      <c r="B220" s="116"/>
      <c r="C220" s="116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</row>
    <row r="221" spans="1:21" ht="39.950000000000003" customHeight="1" x14ac:dyDescent="0.25">
      <c r="A221" s="118" t="s">
        <v>203</v>
      </c>
      <c r="B221" s="118"/>
      <c r="C221" s="56" t="s">
        <v>30</v>
      </c>
      <c r="D221" s="56" t="s">
        <v>30</v>
      </c>
      <c r="E221" s="56" t="s">
        <v>30</v>
      </c>
      <c r="F221" s="103" t="s">
        <v>30</v>
      </c>
      <c r="G221" s="103" t="s">
        <v>30</v>
      </c>
      <c r="H221" s="104">
        <f t="shared" ref="H221:N221" si="48">SUM(H222:H223)</f>
        <v>796.3</v>
      </c>
      <c r="I221" s="104">
        <f t="shared" si="48"/>
        <v>96</v>
      </c>
      <c r="J221" s="104">
        <f t="shared" si="48"/>
        <v>700.3</v>
      </c>
      <c r="K221" s="104">
        <f t="shared" si="48"/>
        <v>2180800</v>
      </c>
      <c r="L221" s="104">
        <f t="shared" si="48"/>
        <v>0</v>
      </c>
      <c r="M221" s="104">
        <f t="shared" si="48"/>
        <v>0</v>
      </c>
      <c r="N221" s="104">
        <f t="shared" si="48"/>
        <v>0</v>
      </c>
      <c r="O221" s="104">
        <f>SUM(O222:O223)</f>
        <v>2180800</v>
      </c>
      <c r="P221" s="105">
        <f>K221/H221</f>
        <v>2738.6663317845037</v>
      </c>
      <c r="Q221" s="106" t="s">
        <v>30</v>
      </c>
      <c r="R221" s="107" t="s">
        <v>30</v>
      </c>
    </row>
    <row r="222" spans="1:21" s="3" customFormat="1" ht="21.95" customHeight="1" x14ac:dyDescent="0.25">
      <c r="A222" s="46" t="s">
        <v>1048</v>
      </c>
      <c r="B222" s="47" t="s">
        <v>205</v>
      </c>
      <c r="C222" s="46">
        <v>1960</v>
      </c>
      <c r="D222" s="46" t="s">
        <v>29</v>
      </c>
      <c r="E222" s="46" t="s">
        <v>28</v>
      </c>
      <c r="F222" s="48">
        <v>2</v>
      </c>
      <c r="G222" s="48">
        <v>2</v>
      </c>
      <c r="H222" s="77">
        <v>351.6</v>
      </c>
      <c r="I222" s="77">
        <v>50</v>
      </c>
      <c r="J222" s="77">
        <v>301.60000000000002</v>
      </c>
      <c r="K222" s="22">
        <f>SUM(L222:O222)</f>
        <v>995000</v>
      </c>
      <c r="L222" s="77">
        <v>0</v>
      </c>
      <c r="M222" s="77">
        <v>0</v>
      </c>
      <c r="N222" s="77">
        <v>0</v>
      </c>
      <c r="O222" s="22">
        <v>995000</v>
      </c>
      <c r="P222" s="36">
        <f>K222/H222</f>
        <v>2829.9203640500568</v>
      </c>
      <c r="Q222" s="36">
        <v>9673</v>
      </c>
      <c r="R222" s="59" t="s">
        <v>79</v>
      </c>
      <c r="S222" s="10"/>
      <c r="T222" s="10"/>
      <c r="U222" s="10"/>
    </row>
    <row r="223" spans="1:21" s="3" customFormat="1" ht="21.95" customHeight="1" x14ac:dyDescent="0.25">
      <c r="A223" s="46" t="s">
        <v>1049</v>
      </c>
      <c r="B223" s="47" t="s">
        <v>199</v>
      </c>
      <c r="C223" s="46">
        <v>1960</v>
      </c>
      <c r="D223" s="46" t="s">
        <v>29</v>
      </c>
      <c r="E223" s="46" t="s">
        <v>28</v>
      </c>
      <c r="F223" s="48">
        <v>2</v>
      </c>
      <c r="G223" s="48">
        <v>2</v>
      </c>
      <c r="H223" s="77">
        <v>444.7</v>
      </c>
      <c r="I223" s="77">
        <v>46</v>
      </c>
      <c r="J223" s="77">
        <v>398.7</v>
      </c>
      <c r="K223" s="22">
        <f>SUM(L223:O223)</f>
        <v>1185800</v>
      </c>
      <c r="L223" s="77">
        <v>0</v>
      </c>
      <c r="M223" s="77">
        <v>0</v>
      </c>
      <c r="N223" s="77">
        <v>0</v>
      </c>
      <c r="O223" s="22">
        <v>1185800</v>
      </c>
      <c r="P223" s="36">
        <f>K223/H223</f>
        <v>2666.5167528671013</v>
      </c>
      <c r="Q223" s="36">
        <v>9673</v>
      </c>
      <c r="R223" s="59" t="s">
        <v>79</v>
      </c>
      <c r="S223" s="10"/>
      <c r="T223" s="10"/>
      <c r="U223" s="10"/>
    </row>
    <row r="224" spans="1:21" s="7" customFormat="1" ht="30" customHeight="1" x14ac:dyDescent="0.25">
      <c r="A224" s="114" t="s">
        <v>1876</v>
      </c>
      <c r="B224" s="115"/>
      <c r="C224" s="115"/>
      <c r="D224" s="115"/>
      <c r="E224" s="115"/>
      <c r="F224" s="115"/>
      <c r="G224" s="115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93"/>
      <c r="T224" s="93"/>
      <c r="U224" s="93"/>
    </row>
    <row r="225" spans="1:21" s="7" customFormat="1" ht="38.25" customHeight="1" x14ac:dyDescent="0.25">
      <c r="A225" s="118" t="s">
        <v>1828</v>
      </c>
      <c r="B225" s="118"/>
      <c r="C225" s="38" t="s">
        <v>30</v>
      </c>
      <c r="D225" s="38" t="s">
        <v>30</v>
      </c>
      <c r="E225" s="38" t="s">
        <v>30</v>
      </c>
      <c r="F225" s="14" t="s">
        <v>30</v>
      </c>
      <c r="G225" s="14" t="s">
        <v>30</v>
      </c>
      <c r="H225" s="101">
        <f t="shared" ref="H225:N225" si="49">SUM(H226)</f>
        <v>421</v>
      </c>
      <c r="I225" s="101">
        <f t="shared" si="49"/>
        <v>374.5</v>
      </c>
      <c r="J225" s="101">
        <f t="shared" si="49"/>
        <v>251</v>
      </c>
      <c r="K225" s="101">
        <f t="shared" si="49"/>
        <v>1027363.6</v>
      </c>
      <c r="L225" s="101">
        <f t="shared" si="49"/>
        <v>0</v>
      </c>
      <c r="M225" s="101">
        <f t="shared" si="49"/>
        <v>0</v>
      </c>
      <c r="N225" s="101">
        <f t="shared" si="49"/>
        <v>0</v>
      </c>
      <c r="O225" s="101">
        <f>SUM(O226)</f>
        <v>1027363.6</v>
      </c>
      <c r="P225" s="101">
        <f>K225/H225</f>
        <v>2440.2935866983371</v>
      </c>
      <c r="Q225" s="57" t="s">
        <v>30</v>
      </c>
      <c r="R225" s="57" t="s">
        <v>30</v>
      </c>
      <c r="S225" s="93"/>
      <c r="T225" s="93"/>
      <c r="U225" s="93"/>
    </row>
    <row r="226" spans="1:21" s="2" customFormat="1" ht="24.95" customHeight="1" x14ac:dyDescent="0.25">
      <c r="A226" s="39" t="s">
        <v>1050</v>
      </c>
      <c r="B226" s="47" t="s">
        <v>1829</v>
      </c>
      <c r="C226" s="37">
        <v>1965</v>
      </c>
      <c r="D226" s="46" t="s">
        <v>29</v>
      </c>
      <c r="E226" s="39" t="s">
        <v>28</v>
      </c>
      <c r="F226" s="48">
        <v>2</v>
      </c>
      <c r="G226" s="48">
        <v>2</v>
      </c>
      <c r="H226" s="22">
        <v>421</v>
      </c>
      <c r="I226" s="22">
        <v>374.5</v>
      </c>
      <c r="J226" s="22">
        <v>251</v>
      </c>
      <c r="K226" s="22">
        <f>SUM(L226:O226)</f>
        <v>1027363.6</v>
      </c>
      <c r="L226" s="22">
        <v>0</v>
      </c>
      <c r="M226" s="22">
        <v>0</v>
      </c>
      <c r="N226" s="22">
        <v>0</v>
      </c>
      <c r="O226" s="22">
        <v>1027363.6</v>
      </c>
      <c r="P226" s="22">
        <f>K226/H226</f>
        <v>2440.2935866983371</v>
      </c>
      <c r="Q226" s="22">
        <v>9673</v>
      </c>
      <c r="R226" s="50" t="s">
        <v>77</v>
      </c>
      <c r="S226" s="52"/>
      <c r="T226" s="52"/>
    </row>
    <row r="227" spans="1:21" ht="24.95" customHeight="1" x14ac:dyDescent="0.25">
      <c r="A227" s="116" t="s">
        <v>1877</v>
      </c>
      <c r="B227" s="116"/>
      <c r="C227" s="116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</row>
    <row r="228" spans="1:21" ht="36.950000000000003" customHeight="1" x14ac:dyDescent="0.25">
      <c r="A228" s="118" t="s">
        <v>931</v>
      </c>
      <c r="B228" s="118"/>
      <c r="C228" s="56" t="s">
        <v>30</v>
      </c>
      <c r="D228" s="56" t="s">
        <v>30</v>
      </c>
      <c r="E228" s="56" t="s">
        <v>30</v>
      </c>
      <c r="F228" s="103" t="s">
        <v>30</v>
      </c>
      <c r="G228" s="103" t="s">
        <v>30</v>
      </c>
      <c r="H228" s="104">
        <f t="shared" ref="H228:N228" si="50">SUM(H229)</f>
        <v>861.6</v>
      </c>
      <c r="I228" s="104">
        <f t="shared" si="50"/>
        <v>88.5</v>
      </c>
      <c r="J228" s="104">
        <f t="shared" si="50"/>
        <v>773.1</v>
      </c>
      <c r="K228" s="104">
        <f t="shared" si="50"/>
        <v>5868603.2000000002</v>
      </c>
      <c r="L228" s="104">
        <f t="shared" si="50"/>
        <v>0</v>
      </c>
      <c r="M228" s="104">
        <f t="shared" si="50"/>
        <v>0</v>
      </c>
      <c r="N228" s="104">
        <f t="shared" si="50"/>
        <v>0</v>
      </c>
      <c r="O228" s="104">
        <f>SUM(O229)</f>
        <v>5868603.2000000002</v>
      </c>
      <c r="P228" s="105">
        <f>K228/H228</f>
        <v>6811.2850510677808</v>
      </c>
      <c r="Q228" s="106" t="s">
        <v>30</v>
      </c>
      <c r="R228" s="107" t="s">
        <v>30</v>
      </c>
    </row>
    <row r="229" spans="1:21" ht="20.100000000000001" customHeight="1" x14ac:dyDescent="0.25">
      <c r="A229" s="39" t="s">
        <v>1052</v>
      </c>
      <c r="B229" s="47" t="s">
        <v>1740</v>
      </c>
      <c r="C229" s="46">
        <v>1979</v>
      </c>
      <c r="D229" s="46">
        <v>2016</v>
      </c>
      <c r="E229" s="46" t="s">
        <v>28</v>
      </c>
      <c r="F229" s="48">
        <v>2</v>
      </c>
      <c r="G229" s="48">
        <v>3</v>
      </c>
      <c r="H229" s="29">
        <v>861.6</v>
      </c>
      <c r="I229" s="29">
        <v>88.5</v>
      </c>
      <c r="J229" s="29">
        <v>773.1</v>
      </c>
      <c r="K229" s="29">
        <f>SUM(L229:O229)</f>
        <v>5868603.2000000002</v>
      </c>
      <c r="L229" s="29">
        <v>0</v>
      </c>
      <c r="M229" s="29">
        <v>0</v>
      </c>
      <c r="N229" s="29">
        <v>0</v>
      </c>
      <c r="O229" s="29">
        <v>5868603.2000000002</v>
      </c>
      <c r="P229" s="36">
        <f>K229/H229</f>
        <v>6811.2850510677808</v>
      </c>
      <c r="Q229" s="29">
        <v>9673</v>
      </c>
      <c r="R229" s="62" t="s">
        <v>77</v>
      </c>
    </row>
    <row r="230" spans="1:21" ht="24.95" customHeight="1" x14ac:dyDescent="0.25">
      <c r="A230" s="116" t="s">
        <v>1878</v>
      </c>
      <c r="B230" s="116"/>
      <c r="C230" s="116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</row>
    <row r="231" spans="1:21" ht="35.1" customHeight="1" x14ac:dyDescent="0.25">
      <c r="A231" s="118" t="s">
        <v>206</v>
      </c>
      <c r="B231" s="118"/>
      <c r="C231" s="56" t="s">
        <v>30</v>
      </c>
      <c r="D231" s="56" t="s">
        <v>30</v>
      </c>
      <c r="E231" s="56" t="s">
        <v>30</v>
      </c>
      <c r="F231" s="103" t="s">
        <v>30</v>
      </c>
      <c r="G231" s="103" t="s">
        <v>30</v>
      </c>
      <c r="H231" s="104">
        <f t="shared" ref="H231:N231" si="51">SUM(H232)</f>
        <v>319.37</v>
      </c>
      <c r="I231" s="104">
        <f t="shared" si="51"/>
        <v>0</v>
      </c>
      <c r="J231" s="104">
        <f t="shared" si="51"/>
        <v>193.84</v>
      </c>
      <c r="K231" s="104">
        <f t="shared" si="51"/>
        <v>3912852.09</v>
      </c>
      <c r="L231" s="104">
        <f t="shared" si="51"/>
        <v>0</v>
      </c>
      <c r="M231" s="104">
        <f t="shared" si="51"/>
        <v>0</v>
      </c>
      <c r="N231" s="104">
        <f t="shared" si="51"/>
        <v>0</v>
      </c>
      <c r="O231" s="104">
        <f>SUM(O232)</f>
        <v>3912852.09</v>
      </c>
      <c r="P231" s="105">
        <f>K231/H231</f>
        <v>12251.783479976202</v>
      </c>
      <c r="Q231" s="106" t="s">
        <v>30</v>
      </c>
      <c r="R231" s="107" t="s">
        <v>30</v>
      </c>
    </row>
    <row r="232" spans="1:21" s="3" customFormat="1" ht="20.100000000000001" customHeight="1" x14ac:dyDescent="0.25">
      <c r="A232" s="46" t="s">
        <v>1051</v>
      </c>
      <c r="B232" s="8" t="s">
        <v>207</v>
      </c>
      <c r="C232" s="46">
        <v>1917</v>
      </c>
      <c r="D232" s="46" t="s">
        <v>29</v>
      </c>
      <c r="E232" s="46" t="s">
        <v>28</v>
      </c>
      <c r="F232" s="48">
        <v>2</v>
      </c>
      <c r="G232" s="48">
        <v>1</v>
      </c>
      <c r="H232" s="77">
        <v>319.37</v>
      </c>
      <c r="I232" s="77">
        <v>0</v>
      </c>
      <c r="J232" s="77">
        <v>193.84</v>
      </c>
      <c r="K232" s="29">
        <f>SUM(L232:O232)</f>
        <v>3912852.09</v>
      </c>
      <c r="L232" s="77">
        <v>0</v>
      </c>
      <c r="M232" s="77">
        <v>0</v>
      </c>
      <c r="N232" s="77">
        <v>0</v>
      </c>
      <c r="O232" s="22">
        <v>3912852.09</v>
      </c>
      <c r="P232" s="36">
        <f>K232/H232</f>
        <v>12251.783479976202</v>
      </c>
      <c r="Q232" s="29">
        <v>9673</v>
      </c>
      <c r="R232" s="59" t="s">
        <v>79</v>
      </c>
      <c r="S232" s="10"/>
      <c r="T232" s="10"/>
      <c r="U232" s="10"/>
    </row>
    <row r="233" spans="1:21" ht="24.95" customHeight="1" x14ac:dyDescent="0.25">
      <c r="A233" s="116" t="s">
        <v>1879</v>
      </c>
      <c r="B233" s="116"/>
      <c r="C233" s="116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</row>
    <row r="234" spans="1:21" ht="36.75" customHeight="1" x14ac:dyDescent="0.25">
      <c r="A234" s="118" t="s">
        <v>221</v>
      </c>
      <c r="B234" s="118"/>
      <c r="C234" s="56" t="s">
        <v>30</v>
      </c>
      <c r="D234" s="56" t="s">
        <v>30</v>
      </c>
      <c r="E234" s="56" t="s">
        <v>30</v>
      </c>
      <c r="F234" s="103" t="s">
        <v>30</v>
      </c>
      <c r="G234" s="103" t="s">
        <v>30</v>
      </c>
      <c r="H234" s="104">
        <f t="shared" ref="H234:N234" si="52">SUM(H235:H246)</f>
        <v>12106.2</v>
      </c>
      <c r="I234" s="104">
        <f t="shared" si="52"/>
        <v>2220.1999999999998</v>
      </c>
      <c r="J234" s="104">
        <f t="shared" si="52"/>
        <v>9679.2999999999993</v>
      </c>
      <c r="K234" s="104">
        <f t="shared" si="52"/>
        <v>34550924.049999997</v>
      </c>
      <c r="L234" s="104">
        <f t="shared" si="52"/>
        <v>0</v>
      </c>
      <c r="M234" s="104">
        <f t="shared" si="52"/>
        <v>0</v>
      </c>
      <c r="N234" s="104">
        <f t="shared" si="52"/>
        <v>0</v>
      </c>
      <c r="O234" s="104">
        <f>SUM(O235:O246)</f>
        <v>34550924.049999997</v>
      </c>
      <c r="P234" s="105">
        <f>K234/H234</f>
        <v>2853.9858956567705</v>
      </c>
      <c r="Q234" s="106" t="s">
        <v>30</v>
      </c>
      <c r="R234" s="107" t="s">
        <v>30</v>
      </c>
    </row>
    <row r="235" spans="1:21" s="3" customFormat="1" ht="20.100000000000001" customHeight="1" x14ac:dyDescent="0.25">
      <c r="A235" s="46" t="s">
        <v>1053</v>
      </c>
      <c r="B235" s="47" t="s">
        <v>208</v>
      </c>
      <c r="C235" s="46">
        <v>1954</v>
      </c>
      <c r="D235" s="46" t="s">
        <v>29</v>
      </c>
      <c r="E235" s="39" t="s">
        <v>28</v>
      </c>
      <c r="F235" s="48">
        <v>2</v>
      </c>
      <c r="G235" s="48">
        <v>1</v>
      </c>
      <c r="H235" s="77">
        <v>535.20000000000005</v>
      </c>
      <c r="I235" s="77">
        <v>137</v>
      </c>
      <c r="J235" s="77">
        <v>398.2</v>
      </c>
      <c r="K235" s="29">
        <f t="shared" ref="K235:K246" si="53">SUM(L235:O235)</f>
        <v>2500200</v>
      </c>
      <c r="L235" s="77">
        <v>0</v>
      </c>
      <c r="M235" s="77">
        <v>0</v>
      </c>
      <c r="N235" s="77">
        <v>0</v>
      </c>
      <c r="O235" s="22">
        <v>2500200</v>
      </c>
      <c r="P235" s="36">
        <f t="shared" ref="P235:P246" si="54">K235/H235</f>
        <v>4671.5246636771299</v>
      </c>
      <c r="Q235" s="29">
        <v>9673</v>
      </c>
      <c r="R235" s="59" t="s">
        <v>78</v>
      </c>
      <c r="S235" s="10"/>
      <c r="T235" s="10"/>
      <c r="U235" s="10"/>
    </row>
    <row r="236" spans="1:21" s="3" customFormat="1" ht="20.100000000000001" customHeight="1" x14ac:dyDescent="0.25">
      <c r="A236" s="46" t="s">
        <v>1054</v>
      </c>
      <c r="B236" s="47" t="s">
        <v>209</v>
      </c>
      <c r="C236" s="46">
        <v>1956</v>
      </c>
      <c r="D236" s="46" t="s">
        <v>29</v>
      </c>
      <c r="E236" s="39" t="s">
        <v>28</v>
      </c>
      <c r="F236" s="48">
        <v>2</v>
      </c>
      <c r="G236" s="48">
        <v>1</v>
      </c>
      <c r="H236" s="77">
        <v>530</v>
      </c>
      <c r="I236" s="77">
        <v>134</v>
      </c>
      <c r="J236" s="77">
        <v>396</v>
      </c>
      <c r="K236" s="29">
        <f t="shared" si="53"/>
        <v>2500200</v>
      </c>
      <c r="L236" s="77">
        <v>0</v>
      </c>
      <c r="M236" s="77">
        <v>0</v>
      </c>
      <c r="N236" s="77">
        <v>0</v>
      </c>
      <c r="O236" s="22">
        <v>2500200</v>
      </c>
      <c r="P236" s="36">
        <f t="shared" si="54"/>
        <v>4717.3584905660373</v>
      </c>
      <c r="Q236" s="29">
        <v>9673</v>
      </c>
      <c r="R236" s="59" t="s">
        <v>78</v>
      </c>
      <c r="S236" s="10"/>
      <c r="T236" s="10"/>
      <c r="U236" s="10"/>
    </row>
    <row r="237" spans="1:21" s="3" customFormat="1" ht="20.100000000000001" customHeight="1" x14ac:dyDescent="0.25">
      <c r="A237" s="46" t="s">
        <v>1055</v>
      </c>
      <c r="B237" s="47" t="s">
        <v>210</v>
      </c>
      <c r="C237" s="46">
        <v>1953</v>
      </c>
      <c r="D237" s="46" t="s">
        <v>29</v>
      </c>
      <c r="E237" s="39" t="s">
        <v>28</v>
      </c>
      <c r="F237" s="48">
        <v>1</v>
      </c>
      <c r="G237" s="48">
        <v>1</v>
      </c>
      <c r="H237" s="77">
        <v>293</v>
      </c>
      <c r="I237" s="77">
        <v>74</v>
      </c>
      <c r="J237" s="77">
        <v>219</v>
      </c>
      <c r="K237" s="29">
        <f t="shared" si="53"/>
        <v>2161000</v>
      </c>
      <c r="L237" s="77">
        <v>0</v>
      </c>
      <c r="M237" s="77">
        <v>0</v>
      </c>
      <c r="N237" s="77">
        <v>0</v>
      </c>
      <c r="O237" s="22">
        <v>2161000</v>
      </c>
      <c r="P237" s="36">
        <f t="shared" si="54"/>
        <v>7375.4266211604099</v>
      </c>
      <c r="Q237" s="29">
        <v>9673</v>
      </c>
      <c r="R237" s="59" t="s">
        <v>78</v>
      </c>
      <c r="S237" s="10"/>
      <c r="T237" s="10"/>
      <c r="U237" s="10"/>
    </row>
    <row r="238" spans="1:21" s="3" customFormat="1" ht="21" customHeight="1" x14ac:dyDescent="0.25">
      <c r="A238" s="120" t="s">
        <v>1056</v>
      </c>
      <c r="B238" s="127" t="s">
        <v>211</v>
      </c>
      <c r="C238" s="115">
        <v>1960</v>
      </c>
      <c r="D238" s="120" t="s">
        <v>29</v>
      </c>
      <c r="E238" s="120" t="s">
        <v>28</v>
      </c>
      <c r="F238" s="121">
        <v>3</v>
      </c>
      <c r="G238" s="121">
        <v>2</v>
      </c>
      <c r="H238" s="122">
        <v>1545.7</v>
      </c>
      <c r="I238" s="122">
        <v>36.200000000000003</v>
      </c>
      <c r="J238" s="122">
        <v>1509.5</v>
      </c>
      <c r="K238" s="29">
        <f t="shared" si="53"/>
        <v>300000</v>
      </c>
      <c r="L238" s="77">
        <v>0</v>
      </c>
      <c r="M238" s="77">
        <v>0</v>
      </c>
      <c r="N238" s="77">
        <v>0</v>
      </c>
      <c r="O238" s="22">
        <v>300000</v>
      </c>
      <c r="P238" s="36">
        <f>K238/H238</f>
        <v>194.08682150481982</v>
      </c>
      <c r="Q238" s="29">
        <v>9673</v>
      </c>
      <c r="R238" s="59" t="s">
        <v>78</v>
      </c>
      <c r="S238" s="10"/>
      <c r="T238" s="10"/>
      <c r="U238" s="10"/>
    </row>
    <row r="239" spans="1:21" s="3" customFormat="1" ht="21" customHeight="1" x14ac:dyDescent="0.25">
      <c r="A239" s="120"/>
      <c r="B239" s="127"/>
      <c r="C239" s="115"/>
      <c r="D239" s="120"/>
      <c r="E239" s="120"/>
      <c r="F239" s="121"/>
      <c r="G239" s="121"/>
      <c r="H239" s="122"/>
      <c r="I239" s="122"/>
      <c r="J239" s="122"/>
      <c r="K239" s="29">
        <f t="shared" si="53"/>
        <v>6633195.2000000002</v>
      </c>
      <c r="L239" s="77">
        <v>0</v>
      </c>
      <c r="M239" s="77">
        <v>0</v>
      </c>
      <c r="N239" s="77">
        <v>0</v>
      </c>
      <c r="O239" s="22">
        <v>6633195.2000000002</v>
      </c>
      <c r="P239" s="36">
        <f>K239/H238</f>
        <v>4291.3859092967587</v>
      </c>
      <c r="Q239" s="29">
        <v>9673</v>
      </c>
      <c r="R239" s="59" t="s">
        <v>79</v>
      </c>
      <c r="S239" s="10"/>
      <c r="T239" s="10"/>
      <c r="U239" s="10"/>
    </row>
    <row r="240" spans="1:21" s="3" customFormat="1" ht="20.100000000000001" customHeight="1" x14ac:dyDescent="0.25">
      <c r="A240" s="46" t="s">
        <v>1057</v>
      </c>
      <c r="B240" s="47" t="s">
        <v>212</v>
      </c>
      <c r="C240" s="39">
        <v>1972</v>
      </c>
      <c r="D240" s="46" t="s">
        <v>29</v>
      </c>
      <c r="E240" s="46" t="s">
        <v>28</v>
      </c>
      <c r="F240" s="48">
        <v>4</v>
      </c>
      <c r="G240" s="48">
        <v>3</v>
      </c>
      <c r="H240" s="29">
        <v>2101.1999999999998</v>
      </c>
      <c r="I240" s="29">
        <v>146.1</v>
      </c>
      <c r="J240" s="29">
        <v>1955.1</v>
      </c>
      <c r="K240" s="29">
        <f t="shared" si="53"/>
        <v>4922300</v>
      </c>
      <c r="L240" s="77">
        <v>0</v>
      </c>
      <c r="M240" s="77">
        <v>0</v>
      </c>
      <c r="N240" s="77">
        <v>0</v>
      </c>
      <c r="O240" s="22">
        <v>4922300</v>
      </c>
      <c r="P240" s="36">
        <f t="shared" si="54"/>
        <v>2342.6137445269374</v>
      </c>
      <c r="Q240" s="29">
        <v>9673</v>
      </c>
      <c r="R240" s="59" t="s">
        <v>77</v>
      </c>
      <c r="S240" s="10"/>
      <c r="T240" s="10"/>
      <c r="U240" s="10"/>
    </row>
    <row r="241" spans="1:207" s="3" customFormat="1" ht="20.100000000000001" customHeight="1" x14ac:dyDescent="0.25">
      <c r="A241" s="46" t="s">
        <v>1058</v>
      </c>
      <c r="B241" s="47" t="s">
        <v>1726</v>
      </c>
      <c r="C241" s="39">
        <v>1971</v>
      </c>
      <c r="D241" s="46" t="s">
        <v>29</v>
      </c>
      <c r="E241" s="46" t="s">
        <v>28</v>
      </c>
      <c r="F241" s="48">
        <v>2</v>
      </c>
      <c r="G241" s="48">
        <v>2</v>
      </c>
      <c r="H241" s="29">
        <v>723</v>
      </c>
      <c r="I241" s="29">
        <v>49</v>
      </c>
      <c r="J241" s="29">
        <v>467.3</v>
      </c>
      <c r="K241" s="29">
        <f t="shared" si="53"/>
        <v>3380000</v>
      </c>
      <c r="L241" s="77">
        <v>0</v>
      </c>
      <c r="M241" s="77">
        <v>0</v>
      </c>
      <c r="N241" s="77">
        <v>0</v>
      </c>
      <c r="O241" s="22">
        <v>3380000</v>
      </c>
      <c r="P241" s="36">
        <f>K241/H241</f>
        <v>4674.9654218533888</v>
      </c>
      <c r="Q241" s="29">
        <v>9673</v>
      </c>
      <c r="R241" s="59" t="s">
        <v>78</v>
      </c>
      <c r="S241" s="10"/>
      <c r="T241" s="10"/>
      <c r="U241" s="10"/>
    </row>
    <row r="242" spans="1:207" s="3" customFormat="1" ht="20.100000000000001" customHeight="1" x14ac:dyDescent="0.25">
      <c r="A242" s="46" t="s">
        <v>1059</v>
      </c>
      <c r="B242" s="47" t="s">
        <v>213</v>
      </c>
      <c r="C242" s="39">
        <v>1956</v>
      </c>
      <c r="D242" s="46">
        <v>2010</v>
      </c>
      <c r="E242" s="46" t="s">
        <v>28</v>
      </c>
      <c r="F242" s="48">
        <v>2</v>
      </c>
      <c r="G242" s="48">
        <v>2</v>
      </c>
      <c r="H242" s="29">
        <v>520.70000000000005</v>
      </c>
      <c r="I242" s="29">
        <v>192.4</v>
      </c>
      <c r="J242" s="29">
        <v>328.3</v>
      </c>
      <c r="K242" s="29">
        <f t="shared" si="53"/>
        <v>1458644</v>
      </c>
      <c r="L242" s="77">
        <v>0</v>
      </c>
      <c r="M242" s="77">
        <v>0</v>
      </c>
      <c r="N242" s="77">
        <v>0</v>
      </c>
      <c r="O242" s="22">
        <v>1458644</v>
      </c>
      <c r="P242" s="36">
        <f t="shared" si="54"/>
        <v>2801.3136162857691</v>
      </c>
      <c r="Q242" s="29">
        <v>9673</v>
      </c>
      <c r="R242" s="59" t="s">
        <v>79</v>
      </c>
      <c r="S242" s="10"/>
      <c r="T242" s="10"/>
      <c r="U242" s="10"/>
    </row>
    <row r="243" spans="1:207" s="3" customFormat="1" ht="20.100000000000001" customHeight="1" x14ac:dyDescent="0.25">
      <c r="A243" s="46" t="s">
        <v>1060</v>
      </c>
      <c r="B243" s="47" t="s">
        <v>214</v>
      </c>
      <c r="C243" s="39">
        <v>1956</v>
      </c>
      <c r="D243" s="46">
        <v>2010</v>
      </c>
      <c r="E243" s="46" t="s">
        <v>28</v>
      </c>
      <c r="F243" s="48">
        <v>2</v>
      </c>
      <c r="G243" s="48">
        <v>2</v>
      </c>
      <c r="H243" s="29">
        <v>515.70000000000005</v>
      </c>
      <c r="I243" s="29">
        <v>189.1</v>
      </c>
      <c r="J243" s="29">
        <v>326.60000000000002</v>
      </c>
      <c r="K243" s="29">
        <f t="shared" si="53"/>
        <v>1451603.9</v>
      </c>
      <c r="L243" s="77">
        <v>0</v>
      </c>
      <c r="M243" s="77">
        <v>0</v>
      </c>
      <c r="N243" s="77">
        <v>0</v>
      </c>
      <c r="O243" s="22">
        <v>1451603.9</v>
      </c>
      <c r="P243" s="36">
        <f t="shared" si="54"/>
        <v>2814.8223773511727</v>
      </c>
      <c r="Q243" s="29">
        <v>9673</v>
      </c>
      <c r="R243" s="59" t="s">
        <v>79</v>
      </c>
      <c r="S243" s="10"/>
      <c r="T243" s="10"/>
      <c r="U243" s="10"/>
    </row>
    <row r="244" spans="1:207" s="3" customFormat="1" ht="20.100000000000001" customHeight="1" x14ac:dyDescent="0.25">
      <c r="A244" s="46" t="s">
        <v>1061</v>
      </c>
      <c r="B244" s="47" t="s">
        <v>1727</v>
      </c>
      <c r="C244" s="39">
        <v>1970</v>
      </c>
      <c r="D244" s="46" t="s">
        <v>29</v>
      </c>
      <c r="E244" s="46" t="s">
        <v>28</v>
      </c>
      <c r="F244" s="48">
        <v>5</v>
      </c>
      <c r="G244" s="48">
        <v>4</v>
      </c>
      <c r="H244" s="29">
        <v>4178.6000000000004</v>
      </c>
      <c r="I244" s="29">
        <v>997.2</v>
      </c>
      <c r="J244" s="29">
        <v>3181.4</v>
      </c>
      <c r="K244" s="29">
        <f t="shared" si="53"/>
        <v>6193557.9500000002</v>
      </c>
      <c r="L244" s="77">
        <v>0</v>
      </c>
      <c r="M244" s="77">
        <v>0</v>
      </c>
      <c r="N244" s="77">
        <v>0</v>
      </c>
      <c r="O244" s="22">
        <v>6193557.9500000002</v>
      </c>
      <c r="P244" s="36">
        <f>K244/H244</f>
        <v>1482.2088618197481</v>
      </c>
      <c r="Q244" s="29">
        <v>9673</v>
      </c>
      <c r="R244" s="59" t="s">
        <v>78</v>
      </c>
      <c r="S244" s="10"/>
      <c r="T244" s="10"/>
      <c r="U244" s="10"/>
    </row>
    <row r="245" spans="1:207" s="3" customFormat="1" ht="20.100000000000001" customHeight="1" x14ac:dyDescent="0.25">
      <c r="A245" s="46" t="s">
        <v>1062</v>
      </c>
      <c r="B245" s="47" t="s">
        <v>215</v>
      </c>
      <c r="C245" s="39">
        <v>1959</v>
      </c>
      <c r="D245" s="46" t="s">
        <v>29</v>
      </c>
      <c r="E245" s="46" t="s">
        <v>28</v>
      </c>
      <c r="F245" s="48">
        <v>2</v>
      </c>
      <c r="G245" s="48">
        <v>1</v>
      </c>
      <c r="H245" s="29">
        <v>430</v>
      </c>
      <c r="I245" s="29">
        <v>20.5</v>
      </c>
      <c r="J245" s="29">
        <v>409.5</v>
      </c>
      <c r="K245" s="29">
        <f t="shared" si="53"/>
        <v>1548373</v>
      </c>
      <c r="L245" s="77">
        <v>0</v>
      </c>
      <c r="M245" s="77">
        <v>0</v>
      </c>
      <c r="N245" s="77">
        <v>0</v>
      </c>
      <c r="O245" s="22">
        <v>1548373</v>
      </c>
      <c r="P245" s="36">
        <f t="shared" si="54"/>
        <v>3600.8674418604651</v>
      </c>
      <c r="Q245" s="29">
        <v>9673</v>
      </c>
      <c r="R245" s="59" t="s">
        <v>79</v>
      </c>
      <c r="S245" s="10"/>
      <c r="T245" s="10"/>
      <c r="U245" s="10"/>
    </row>
    <row r="246" spans="1:207" s="3" customFormat="1" ht="20.100000000000001" customHeight="1" x14ac:dyDescent="0.25">
      <c r="A246" s="46" t="s">
        <v>1063</v>
      </c>
      <c r="B246" s="47" t="s">
        <v>216</v>
      </c>
      <c r="C246" s="39">
        <v>1986</v>
      </c>
      <c r="D246" s="46" t="s">
        <v>29</v>
      </c>
      <c r="E246" s="46" t="s">
        <v>31</v>
      </c>
      <c r="F246" s="48">
        <v>2</v>
      </c>
      <c r="G246" s="48">
        <v>2</v>
      </c>
      <c r="H246" s="29">
        <v>733.1</v>
      </c>
      <c r="I246" s="29">
        <v>244.7</v>
      </c>
      <c r="J246" s="29">
        <v>488.4</v>
      </c>
      <c r="K246" s="29">
        <f t="shared" si="53"/>
        <v>1501850</v>
      </c>
      <c r="L246" s="77">
        <v>0</v>
      </c>
      <c r="M246" s="77">
        <v>0</v>
      </c>
      <c r="N246" s="77">
        <v>0</v>
      </c>
      <c r="O246" s="22">
        <v>1501850</v>
      </c>
      <c r="P246" s="36">
        <f t="shared" si="54"/>
        <v>2048.6291092620377</v>
      </c>
      <c r="Q246" s="29">
        <v>9673</v>
      </c>
      <c r="R246" s="59" t="s">
        <v>77</v>
      </c>
      <c r="S246" s="10"/>
      <c r="T246" s="10"/>
      <c r="U246" s="10"/>
    </row>
    <row r="247" spans="1:207" ht="24.95" customHeight="1" x14ac:dyDescent="0.25">
      <c r="A247" s="116" t="s">
        <v>1880</v>
      </c>
      <c r="B247" s="116"/>
      <c r="C247" s="116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</row>
    <row r="248" spans="1:207" ht="39.950000000000003" customHeight="1" x14ac:dyDescent="0.25">
      <c r="A248" s="118" t="s">
        <v>222</v>
      </c>
      <c r="B248" s="118"/>
      <c r="C248" s="56" t="s">
        <v>30</v>
      </c>
      <c r="D248" s="56" t="s">
        <v>30</v>
      </c>
      <c r="E248" s="56" t="s">
        <v>30</v>
      </c>
      <c r="F248" s="103" t="s">
        <v>30</v>
      </c>
      <c r="G248" s="103" t="s">
        <v>30</v>
      </c>
      <c r="H248" s="104">
        <f t="shared" ref="H248:N248" si="55">SUM(H249:H251)</f>
        <v>811</v>
      </c>
      <c r="I248" s="104">
        <f t="shared" si="55"/>
        <v>0</v>
      </c>
      <c r="J248" s="104">
        <f t="shared" si="55"/>
        <v>811</v>
      </c>
      <c r="K248" s="104">
        <f t="shared" si="55"/>
        <v>4708984</v>
      </c>
      <c r="L248" s="104">
        <f t="shared" si="55"/>
        <v>0</v>
      </c>
      <c r="M248" s="104">
        <f t="shared" si="55"/>
        <v>0</v>
      </c>
      <c r="N248" s="104">
        <f t="shared" si="55"/>
        <v>0</v>
      </c>
      <c r="O248" s="104">
        <f>SUM(O249:O251)</f>
        <v>4708984</v>
      </c>
      <c r="P248" s="105">
        <f>K248/H248</f>
        <v>5806.3921085080146</v>
      </c>
      <c r="Q248" s="106" t="s">
        <v>30</v>
      </c>
      <c r="R248" s="107" t="s">
        <v>30</v>
      </c>
    </row>
    <row r="249" spans="1:207" s="64" customFormat="1" ht="21.95" customHeight="1" x14ac:dyDescent="0.25">
      <c r="A249" s="46" t="s">
        <v>1064</v>
      </c>
      <c r="B249" s="47" t="s">
        <v>217</v>
      </c>
      <c r="C249" s="39">
        <v>1960</v>
      </c>
      <c r="D249" s="46" t="s">
        <v>29</v>
      </c>
      <c r="E249" s="46" t="s">
        <v>28</v>
      </c>
      <c r="F249" s="48">
        <v>2</v>
      </c>
      <c r="G249" s="48">
        <v>1</v>
      </c>
      <c r="H249" s="29">
        <v>267.60000000000002</v>
      </c>
      <c r="I249" s="29">
        <v>0</v>
      </c>
      <c r="J249" s="29">
        <v>267.60000000000002</v>
      </c>
      <c r="K249" s="29">
        <f>SUM(L249:O249)</f>
        <v>1774100</v>
      </c>
      <c r="L249" s="77">
        <v>0</v>
      </c>
      <c r="M249" s="77">
        <v>0</v>
      </c>
      <c r="N249" s="77">
        <v>0</v>
      </c>
      <c r="O249" s="22">
        <v>1774100</v>
      </c>
      <c r="P249" s="36">
        <f>K249/H249</f>
        <v>6629.6711509715988</v>
      </c>
      <c r="Q249" s="29">
        <v>9673</v>
      </c>
      <c r="R249" s="59" t="s">
        <v>77</v>
      </c>
      <c r="S249" s="56"/>
      <c r="T249" s="56"/>
      <c r="U249" s="56"/>
      <c r="V249" s="56"/>
      <c r="W249" s="56"/>
      <c r="X249" s="56"/>
      <c r="Y249" s="56"/>
      <c r="Z249" s="56"/>
      <c r="AA249" s="56"/>
      <c r="AB249" s="56"/>
      <c r="AC249" s="56"/>
      <c r="AD249" s="56"/>
      <c r="AE249" s="56"/>
      <c r="AF249" s="56"/>
      <c r="AG249" s="56"/>
      <c r="AH249" s="56"/>
      <c r="AI249" s="56"/>
      <c r="AJ249" s="56"/>
      <c r="AK249" s="56"/>
      <c r="AL249" s="56"/>
      <c r="AM249" s="56"/>
      <c r="AN249" s="56"/>
      <c r="AO249" s="56"/>
      <c r="AP249" s="56"/>
      <c r="AQ249" s="56"/>
      <c r="AR249" s="56"/>
      <c r="AS249" s="56"/>
      <c r="AT249" s="56"/>
      <c r="AU249" s="56"/>
      <c r="AV249" s="56"/>
      <c r="AW249" s="56"/>
      <c r="AX249" s="56"/>
      <c r="AY249" s="56"/>
      <c r="AZ249" s="56"/>
      <c r="BA249" s="56"/>
      <c r="BB249" s="56"/>
      <c r="BC249" s="56"/>
      <c r="BD249" s="56"/>
      <c r="BE249" s="56"/>
      <c r="BF249" s="56"/>
      <c r="BG249" s="56"/>
      <c r="BH249" s="56"/>
      <c r="BI249" s="56"/>
      <c r="BJ249" s="56"/>
      <c r="BK249" s="56"/>
      <c r="BL249" s="56"/>
      <c r="BM249" s="56"/>
      <c r="BN249" s="56"/>
      <c r="BO249" s="56"/>
      <c r="BP249" s="56"/>
      <c r="BQ249" s="56"/>
      <c r="BR249" s="56"/>
      <c r="BS249" s="56"/>
      <c r="BT249" s="56"/>
      <c r="BU249" s="56"/>
      <c r="BV249" s="56"/>
      <c r="BW249" s="56"/>
      <c r="BX249" s="56"/>
      <c r="BY249" s="56"/>
      <c r="BZ249" s="56"/>
      <c r="CA249" s="56"/>
      <c r="CB249" s="56"/>
      <c r="CC249" s="56"/>
      <c r="CD249" s="56"/>
      <c r="CE249" s="56"/>
      <c r="CF249" s="56"/>
      <c r="CG249" s="56"/>
      <c r="CH249" s="56"/>
      <c r="CI249" s="56"/>
      <c r="CJ249" s="56"/>
      <c r="CK249" s="56"/>
      <c r="CL249" s="56"/>
      <c r="CM249" s="56"/>
      <c r="CN249" s="56"/>
      <c r="CO249" s="56"/>
      <c r="CP249" s="56"/>
      <c r="CQ249" s="56"/>
      <c r="CR249" s="56"/>
      <c r="CS249" s="56"/>
      <c r="CT249" s="56"/>
      <c r="CU249" s="56"/>
      <c r="CV249" s="56"/>
      <c r="CW249" s="56"/>
      <c r="CX249" s="56"/>
      <c r="CY249" s="56"/>
      <c r="CZ249" s="56"/>
      <c r="DA249" s="56"/>
      <c r="DB249" s="56"/>
      <c r="DC249" s="56"/>
      <c r="DD249" s="56"/>
      <c r="DE249" s="56"/>
      <c r="DF249" s="56"/>
      <c r="DG249" s="56"/>
      <c r="DH249" s="56"/>
      <c r="DI249" s="56"/>
      <c r="DJ249" s="56"/>
      <c r="DK249" s="56"/>
      <c r="DL249" s="56"/>
      <c r="DM249" s="56"/>
      <c r="DN249" s="56"/>
      <c r="DO249" s="56"/>
      <c r="DP249" s="56"/>
      <c r="DQ249" s="56"/>
      <c r="DR249" s="56"/>
      <c r="DS249" s="56"/>
      <c r="DT249" s="56"/>
      <c r="DU249" s="56"/>
      <c r="DV249" s="56"/>
      <c r="DW249" s="56"/>
      <c r="DX249" s="56"/>
      <c r="DY249" s="56"/>
      <c r="DZ249" s="56"/>
      <c r="EA249" s="56"/>
      <c r="EB249" s="56"/>
      <c r="EC249" s="56"/>
      <c r="ED249" s="56"/>
      <c r="EE249" s="56"/>
      <c r="EF249" s="56"/>
      <c r="EG249" s="56"/>
      <c r="EH249" s="56"/>
      <c r="EI249" s="56"/>
      <c r="EJ249" s="56"/>
      <c r="EK249" s="56"/>
      <c r="EL249" s="56"/>
      <c r="EM249" s="56"/>
      <c r="EN249" s="56"/>
      <c r="EO249" s="56"/>
      <c r="EP249" s="56"/>
      <c r="EQ249" s="56"/>
      <c r="ER249" s="56"/>
      <c r="ES249" s="56"/>
      <c r="ET249" s="56"/>
      <c r="EU249" s="56"/>
      <c r="EV249" s="56"/>
      <c r="EW249" s="56"/>
      <c r="EX249" s="56"/>
      <c r="EY249" s="56"/>
      <c r="EZ249" s="56"/>
      <c r="FA249" s="56"/>
      <c r="FB249" s="56"/>
      <c r="FC249" s="56"/>
      <c r="FD249" s="56"/>
      <c r="FE249" s="56"/>
      <c r="FF249" s="56"/>
      <c r="FG249" s="56"/>
      <c r="FH249" s="56"/>
      <c r="FI249" s="56"/>
      <c r="FJ249" s="56"/>
      <c r="FK249" s="56"/>
      <c r="FL249" s="56"/>
      <c r="FM249" s="56"/>
      <c r="FN249" s="56"/>
      <c r="FO249" s="56"/>
      <c r="FP249" s="56"/>
      <c r="FQ249" s="56"/>
      <c r="FR249" s="56"/>
      <c r="FS249" s="56"/>
      <c r="FT249" s="56"/>
      <c r="FU249" s="56"/>
      <c r="FV249" s="56"/>
      <c r="FW249" s="56"/>
      <c r="FX249" s="56"/>
      <c r="FY249" s="56"/>
      <c r="FZ249" s="56"/>
      <c r="GA249" s="56"/>
      <c r="GB249" s="56"/>
      <c r="GC249" s="56"/>
      <c r="GD249" s="56"/>
      <c r="GE249" s="56"/>
      <c r="GF249" s="56"/>
      <c r="GG249" s="56"/>
      <c r="GH249" s="56"/>
      <c r="GI249" s="56"/>
      <c r="GJ249" s="56"/>
      <c r="GK249" s="56"/>
      <c r="GL249" s="56"/>
      <c r="GM249" s="56"/>
      <c r="GN249" s="56"/>
      <c r="GO249" s="56"/>
      <c r="GP249" s="56"/>
      <c r="GQ249" s="56"/>
      <c r="GR249" s="56"/>
      <c r="GS249" s="56"/>
      <c r="GT249" s="56"/>
      <c r="GU249" s="56"/>
      <c r="GV249" s="56"/>
      <c r="GW249" s="56"/>
      <c r="GX249" s="56"/>
      <c r="GY249" s="56"/>
    </row>
    <row r="250" spans="1:207" s="64" customFormat="1" ht="21.95" customHeight="1" x14ac:dyDescent="0.25">
      <c r="A250" s="46" t="s">
        <v>1065</v>
      </c>
      <c r="B250" s="47" t="s">
        <v>218</v>
      </c>
      <c r="C250" s="39">
        <v>1961</v>
      </c>
      <c r="D250" s="46" t="s">
        <v>29</v>
      </c>
      <c r="E250" s="46" t="s">
        <v>28</v>
      </c>
      <c r="F250" s="48">
        <v>2</v>
      </c>
      <c r="G250" s="48">
        <v>1</v>
      </c>
      <c r="H250" s="29">
        <v>271.89999999999998</v>
      </c>
      <c r="I250" s="29">
        <v>0</v>
      </c>
      <c r="J250" s="29">
        <v>271.89999999999998</v>
      </c>
      <c r="K250" s="29">
        <f>SUM(L250:O250)</f>
        <v>1467442</v>
      </c>
      <c r="L250" s="77">
        <v>0</v>
      </c>
      <c r="M250" s="77">
        <v>0</v>
      </c>
      <c r="N250" s="77">
        <v>0</v>
      </c>
      <c r="O250" s="22">
        <v>1467442</v>
      </c>
      <c r="P250" s="36">
        <f>K250/H250</f>
        <v>5396.9915410077238</v>
      </c>
      <c r="Q250" s="29">
        <v>9673</v>
      </c>
      <c r="R250" s="59" t="s">
        <v>78</v>
      </c>
      <c r="S250" s="56"/>
      <c r="T250" s="56"/>
      <c r="U250" s="56"/>
      <c r="V250" s="56"/>
      <c r="W250" s="56"/>
      <c r="X250" s="56"/>
      <c r="Y250" s="56"/>
      <c r="Z250" s="56"/>
      <c r="AA250" s="56"/>
      <c r="AB250" s="56"/>
      <c r="AC250" s="56"/>
      <c r="AD250" s="56"/>
      <c r="AE250" s="56"/>
      <c r="AF250" s="56"/>
      <c r="AG250" s="56"/>
      <c r="AH250" s="56"/>
      <c r="AI250" s="56"/>
      <c r="AJ250" s="56"/>
      <c r="AK250" s="56"/>
      <c r="AL250" s="56"/>
      <c r="AM250" s="56"/>
      <c r="AN250" s="56"/>
      <c r="AO250" s="56"/>
      <c r="AP250" s="56"/>
      <c r="AQ250" s="56"/>
      <c r="AR250" s="56"/>
      <c r="AS250" s="56"/>
      <c r="AT250" s="56"/>
      <c r="AU250" s="56"/>
      <c r="AV250" s="56"/>
      <c r="AW250" s="56"/>
      <c r="AX250" s="56"/>
      <c r="AY250" s="56"/>
      <c r="AZ250" s="56"/>
      <c r="BA250" s="56"/>
      <c r="BB250" s="56"/>
      <c r="BC250" s="56"/>
      <c r="BD250" s="56"/>
      <c r="BE250" s="56"/>
      <c r="BF250" s="56"/>
      <c r="BG250" s="56"/>
      <c r="BH250" s="56"/>
      <c r="BI250" s="56"/>
      <c r="BJ250" s="56"/>
      <c r="BK250" s="56"/>
      <c r="BL250" s="56"/>
      <c r="BM250" s="56"/>
      <c r="BN250" s="56"/>
      <c r="BO250" s="56"/>
      <c r="BP250" s="56"/>
      <c r="BQ250" s="56"/>
      <c r="BR250" s="56"/>
      <c r="BS250" s="56"/>
      <c r="BT250" s="56"/>
      <c r="BU250" s="56"/>
      <c r="BV250" s="56"/>
      <c r="BW250" s="56"/>
      <c r="BX250" s="56"/>
      <c r="BY250" s="56"/>
      <c r="BZ250" s="56"/>
      <c r="CA250" s="56"/>
      <c r="CB250" s="56"/>
      <c r="CC250" s="56"/>
      <c r="CD250" s="56"/>
      <c r="CE250" s="56"/>
      <c r="CF250" s="56"/>
      <c r="CG250" s="56"/>
      <c r="CH250" s="56"/>
      <c r="CI250" s="56"/>
      <c r="CJ250" s="56"/>
      <c r="CK250" s="56"/>
      <c r="CL250" s="56"/>
      <c r="CM250" s="56"/>
      <c r="CN250" s="56"/>
      <c r="CO250" s="56"/>
      <c r="CP250" s="56"/>
      <c r="CQ250" s="56"/>
      <c r="CR250" s="56"/>
      <c r="CS250" s="56"/>
      <c r="CT250" s="56"/>
      <c r="CU250" s="56"/>
      <c r="CV250" s="56"/>
      <c r="CW250" s="56"/>
      <c r="CX250" s="56"/>
      <c r="CY250" s="56"/>
      <c r="CZ250" s="56"/>
      <c r="DA250" s="56"/>
      <c r="DB250" s="56"/>
      <c r="DC250" s="56"/>
      <c r="DD250" s="56"/>
      <c r="DE250" s="56"/>
      <c r="DF250" s="56"/>
      <c r="DG250" s="56"/>
      <c r="DH250" s="56"/>
      <c r="DI250" s="56"/>
      <c r="DJ250" s="56"/>
      <c r="DK250" s="56"/>
      <c r="DL250" s="56"/>
      <c r="DM250" s="56"/>
      <c r="DN250" s="56"/>
      <c r="DO250" s="56"/>
      <c r="DP250" s="56"/>
      <c r="DQ250" s="56"/>
      <c r="DR250" s="56"/>
      <c r="DS250" s="56"/>
      <c r="DT250" s="56"/>
      <c r="DU250" s="56"/>
      <c r="DV250" s="56"/>
      <c r="DW250" s="56"/>
      <c r="DX250" s="56"/>
      <c r="DY250" s="56"/>
      <c r="DZ250" s="56"/>
      <c r="EA250" s="56"/>
      <c r="EB250" s="56"/>
      <c r="EC250" s="56"/>
      <c r="ED250" s="56"/>
      <c r="EE250" s="56"/>
      <c r="EF250" s="56"/>
      <c r="EG250" s="56"/>
      <c r="EH250" s="56"/>
      <c r="EI250" s="56"/>
      <c r="EJ250" s="56"/>
      <c r="EK250" s="56"/>
      <c r="EL250" s="56"/>
      <c r="EM250" s="56"/>
      <c r="EN250" s="56"/>
      <c r="EO250" s="56"/>
      <c r="EP250" s="56"/>
      <c r="EQ250" s="56"/>
      <c r="ER250" s="56"/>
      <c r="ES250" s="56"/>
      <c r="ET250" s="56"/>
      <c r="EU250" s="56"/>
      <c r="EV250" s="56"/>
      <c r="EW250" s="56"/>
      <c r="EX250" s="56"/>
      <c r="EY250" s="56"/>
      <c r="EZ250" s="56"/>
      <c r="FA250" s="56"/>
      <c r="FB250" s="56"/>
      <c r="FC250" s="56"/>
      <c r="FD250" s="56"/>
      <c r="FE250" s="56"/>
      <c r="FF250" s="56"/>
      <c r="FG250" s="56"/>
      <c r="FH250" s="56"/>
      <c r="FI250" s="56"/>
      <c r="FJ250" s="56"/>
      <c r="FK250" s="56"/>
      <c r="FL250" s="56"/>
      <c r="FM250" s="56"/>
      <c r="FN250" s="56"/>
      <c r="FO250" s="56"/>
      <c r="FP250" s="56"/>
      <c r="FQ250" s="56"/>
      <c r="FR250" s="56"/>
      <c r="FS250" s="56"/>
      <c r="FT250" s="56"/>
      <c r="FU250" s="56"/>
      <c r="FV250" s="56"/>
      <c r="FW250" s="56"/>
      <c r="FX250" s="56"/>
      <c r="FY250" s="56"/>
      <c r="FZ250" s="56"/>
      <c r="GA250" s="56"/>
      <c r="GB250" s="56"/>
      <c r="GC250" s="56"/>
      <c r="GD250" s="56"/>
      <c r="GE250" s="56"/>
      <c r="GF250" s="56"/>
      <c r="GG250" s="56"/>
      <c r="GH250" s="56"/>
      <c r="GI250" s="56"/>
      <c r="GJ250" s="56"/>
      <c r="GK250" s="56"/>
      <c r="GL250" s="56"/>
      <c r="GM250" s="56"/>
      <c r="GN250" s="56"/>
      <c r="GO250" s="56"/>
      <c r="GP250" s="56"/>
      <c r="GQ250" s="56"/>
      <c r="GR250" s="56"/>
      <c r="GS250" s="56"/>
      <c r="GT250" s="56"/>
      <c r="GU250" s="56"/>
      <c r="GV250" s="56"/>
      <c r="GW250" s="56"/>
      <c r="GX250" s="56"/>
      <c r="GY250" s="56"/>
    </row>
    <row r="251" spans="1:207" s="3" customFormat="1" ht="21.95" customHeight="1" x14ac:dyDescent="0.25">
      <c r="A251" s="46" t="s">
        <v>1066</v>
      </c>
      <c r="B251" s="47" t="s">
        <v>219</v>
      </c>
      <c r="C251" s="39">
        <v>1961</v>
      </c>
      <c r="D251" s="46" t="s">
        <v>29</v>
      </c>
      <c r="E251" s="46" t="s">
        <v>28</v>
      </c>
      <c r="F251" s="48">
        <v>2</v>
      </c>
      <c r="G251" s="48">
        <v>1</v>
      </c>
      <c r="H251" s="29">
        <v>271.5</v>
      </c>
      <c r="I251" s="29">
        <v>0</v>
      </c>
      <c r="J251" s="29">
        <v>271.5</v>
      </c>
      <c r="K251" s="29">
        <f>SUM(L251:O251)</f>
        <v>1467442</v>
      </c>
      <c r="L251" s="29">
        <v>0</v>
      </c>
      <c r="M251" s="29">
        <v>0</v>
      </c>
      <c r="N251" s="29">
        <v>0</v>
      </c>
      <c r="O251" s="22">
        <v>1467442</v>
      </c>
      <c r="P251" s="36">
        <f>K251/H251</f>
        <v>5404.9429097605889</v>
      </c>
      <c r="Q251" s="29">
        <v>9673</v>
      </c>
      <c r="R251" s="59" t="s">
        <v>79</v>
      </c>
      <c r="S251" s="10"/>
      <c r="T251" s="10"/>
      <c r="U251" s="10"/>
    </row>
    <row r="252" spans="1:207" ht="30" customHeight="1" x14ac:dyDescent="0.25">
      <c r="A252" s="116" t="s">
        <v>1881</v>
      </c>
      <c r="B252" s="116"/>
      <c r="C252" s="116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</row>
    <row r="253" spans="1:207" ht="39.950000000000003" customHeight="1" x14ac:dyDescent="0.25">
      <c r="A253" s="118" t="s">
        <v>223</v>
      </c>
      <c r="B253" s="118"/>
      <c r="C253" s="56" t="s">
        <v>30</v>
      </c>
      <c r="D253" s="56" t="s">
        <v>30</v>
      </c>
      <c r="E253" s="56" t="s">
        <v>30</v>
      </c>
      <c r="F253" s="103" t="s">
        <v>30</v>
      </c>
      <c r="G253" s="103" t="s">
        <v>30</v>
      </c>
      <c r="H253" s="104">
        <f t="shared" ref="H253:N253" si="56">SUM(H254)</f>
        <v>5269.4</v>
      </c>
      <c r="I253" s="104">
        <f t="shared" si="56"/>
        <v>692.7</v>
      </c>
      <c r="J253" s="104">
        <f t="shared" si="56"/>
        <v>4576.7</v>
      </c>
      <c r="K253" s="104">
        <f t="shared" si="56"/>
        <v>2543000</v>
      </c>
      <c r="L253" s="104">
        <f t="shared" si="56"/>
        <v>0</v>
      </c>
      <c r="M253" s="104">
        <f t="shared" si="56"/>
        <v>0</v>
      </c>
      <c r="N253" s="104">
        <f t="shared" si="56"/>
        <v>0</v>
      </c>
      <c r="O253" s="104">
        <f>SUM(O254)</f>
        <v>2543000</v>
      </c>
      <c r="P253" s="105">
        <f>K253/H253</f>
        <v>482.59763919990894</v>
      </c>
      <c r="Q253" s="106" t="s">
        <v>30</v>
      </c>
      <c r="R253" s="107" t="s">
        <v>30</v>
      </c>
    </row>
    <row r="254" spans="1:207" s="10" customFormat="1" ht="21.95" customHeight="1" x14ac:dyDescent="0.25">
      <c r="A254" s="46" t="s">
        <v>1067</v>
      </c>
      <c r="B254" s="47" t="s">
        <v>220</v>
      </c>
      <c r="C254" s="39">
        <v>1987</v>
      </c>
      <c r="D254" s="46" t="s">
        <v>29</v>
      </c>
      <c r="E254" s="46" t="s">
        <v>31</v>
      </c>
      <c r="F254" s="48">
        <v>4</v>
      </c>
      <c r="G254" s="48">
        <v>4</v>
      </c>
      <c r="H254" s="29">
        <v>5269.4</v>
      </c>
      <c r="I254" s="29">
        <v>692.7</v>
      </c>
      <c r="J254" s="29">
        <v>4576.7</v>
      </c>
      <c r="K254" s="29">
        <f>SUM(L254:O254)</f>
        <v>2543000</v>
      </c>
      <c r="L254" s="29">
        <v>0</v>
      </c>
      <c r="M254" s="29">
        <v>0</v>
      </c>
      <c r="N254" s="29">
        <v>0</v>
      </c>
      <c r="O254" s="22">
        <v>2543000</v>
      </c>
      <c r="P254" s="36">
        <f>K254/H254</f>
        <v>482.59763919990894</v>
      </c>
      <c r="Q254" s="29">
        <v>9673</v>
      </c>
      <c r="R254" s="59" t="s">
        <v>77</v>
      </c>
    </row>
    <row r="255" spans="1:207" ht="30" customHeight="1" x14ac:dyDescent="0.25">
      <c r="A255" s="116" t="s">
        <v>1882</v>
      </c>
      <c r="B255" s="116"/>
      <c r="C255" s="116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</row>
    <row r="256" spans="1:207" ht="39.950000000000003" customHeight="1" x14ac:dyDescent="0.25">
      <c r="A256" s="118" t="s">
        <v>284</v>
      </c>
      <c r="B256" s="118"/>
      <c r="C256" s="56" t="s">
        <v>30</v>
      </c>
      <c r="D256" s="56" t="s">
        <v>30</v>
      </c>
      <c r="E256" s="56" t="s">
        <v>30</v>
      </c>
      <c r="F256" s="103" t="s">
        <v>30</v>
      </c>
      <c r="G256" s="103" t="s">
        <v>30</v>
      </c>
      <c r="H256" s="104">
        <f t="shared" ref="H256:N256" si="57">SUM(H257:H309)</f>
        <v>116752.29999999997</v>
      </c>
      <c r="I256" s="104">
        <f t="shared" si="57"/>
        <v>65873.299999999974</v>
      </c>
      <c r="J256" s="104">
        <f t="shared" si="57"/>
        <v>71978.500000000015</v>
      </c>
      <c r="K256" s="104">
        <f t="shared" si="57"/>
        <v>343119537.80000001</v>
      </c>
      <c r="L256" s="104">
        <f t="shared" si="57"/>
        <v>0</v>
      </c>
      <c r="M256" s="104">
        <f t="shared" si="57"/>
        <v>0</v>
      </c>
      <c r="N256" s="104">
        <f t="shared" si="57"/>
        <v>0</v>
      </c>
      <c r="O256" s="104">
        <f>SUM(O257:O309)</f>
        <v>343119537.80000001</v>
      </c>
      <c r="P256" s="105">
        <f t="shared" ref="P256:P309" si="58">K256/H256</f>
        <v>2938.8674809832446</v>
      </c>
      <c r="Q256" s="106" t="s">
        <v>30</v>
      </c>
      <c r="R256" s="107" t="s">
        <v>30</v>
      </c>
    </row>
    <row r="257" spans="1:207" ht="23.1" customHeight="1" x14ac:dyDescent="0.25">
      <c r="A257" s="50" t="s">
        <v>1068</v>
      </c>
      <c r="B257" s="47" t="s">
        <v>1813</v>
      </c>
      <c r="C257" s="39">
        <v>1986</v>
      </c>
      <c r="D257" s="46" t="s">
        <v>29</v>
      </c>
      <c r="E257" s="39" t="s">
        <v>28</v>
      </c>
      <c r="F257" s="41">
        <v>5</v>
      </c>
      <c r="G257" s="41">
        <v>4</v>
      </c>
      <c r="H257" s="42">
        <v>5330</v>
      </c>
      <c r="I257" s="42">
        <v>0</v>
      </c>
      <c r="J257" s="42">
        <v>3790.8</v>
      </c>
      <c r="K257" s="22">
        <f>SUM(L257:O257)</f>
        <v>3609210</v>
      </c>
      <c r="L257" s="22">
        <v>0</v>
      </c>
      <c r="M257" s="22">
        <v>0</v>
      </c>
      <c r="N257" s="22">
        <v>0</v>
      </c>
      <c r="O257" s="22">
        <v>3609210</v>
      </c>
      <c r="P257" s="22">
        <f t="shared" si="58"/>
        <v>677.15009380863034</v>
      </c>
      <c r="Q257" s="22">
        <v>9673</v>
      </c>
      <c r="R257" s="59" t="s">
        <v>77</v>
      </c>
      <c r="S257" s="52"/>
      <c r="T257" s="52"/>
    </row>
    <row r="258" spans="1:207" s="3" customFormat="1" ht="23.1" customHeight="1" x14ac:dyDescent="0.25">
      <c r="A258" s="50" t="s">
        <v>1069</v>
      </c>
      <c r="B258" s="30" t="s">
        <v>224</v>
      </c>
      <c r="C258" s="39">
        <v>1991</v>
      </c>
      <c r="D258" s="46" t="s">
        <v>29</v>
      </c>
      <c r="E258" s="39" t="s">
        <v>31</v>
      </c>
      <c r="F258" s="32">
        <v>9</v>
      </c>
      <c r="G258" s="32">
        <v>4</v>
      </c>
      <c r="H258" s="33">
        <v>11141</v>
      </c>
      <c r="I258" s="33">
        <v>7792.6</v>
      </c>
      <c r="J258" s="33">
        <v>7449.4</v>
      </c>
      <c r="K258" s="29">
        <f t="shared" ref="K258:K309" si="59">SUM(L258:O258)</f>
        <v>22001912</v>
      </c>
      <c r="L258" s="29">
        <v>0</v>
      </c>
      <c r="M258" s="29">
        <v>0</v>
      </c>
      <c r="N258" s="29">
        <v>0</v>
      </c>
      <c r="O258" s="35">
        <v>22001912</v>
      </c>
      <c r="P258" s="36">
        <f t="shared" si="58"/>
        <v>1974.8597073871285</v>
      </c>
      <c r="Q258" s="29">
        <v>9673</v>
      </c>
      <c r="R258" s="62" t="s">
        <v>77</v>
      </c>
      <c r="S258" s="10"/>
      <c r="T258" s="10"/>
      <c r="U258" s="10"/>
    </row>
    <row r="259" spans="1:207" s="3" customFormat="1" ht="23.1" customHeight="1" x14ac:dyDescent="0.25">
      <c r="A259" s="50" t="s">
        <v>1070</v>
      </c>
      <c r="B259" s="30" t="s">
        <v>225</v>
      </c>
      <c r="C259" s="39">
        <v>1983</v>
      </c>
      <c r="D259" s="46" t="s">
        <v>29</v>
      </c>
      <c r="E259" s="39" t="s">
        <v>28</v>
      </c>
      <c r="F259" s="32">
        <v>5</v>
      </c>
      <c r="G259" s="32">
        <v>8</v>
      </c>
      <c r="H259" s="33">
        <v>8097.5</v>
      </c>
      <c r="I259" s="33">
        <v>6158.9</v>
      </c>
      <c r="J259" s="33">
        <v>6158.9</v>
      </c>
      <c r="K259" s="29">
        <f t="shared" si="59"/>
        <v>15945715</v>
      </c>
      <c r="L259" s="29">
        <v>0</v>
      </c>
      <c r="M259" s="29">
        <v>0</v>
      </c>
      <c r="N259" s="29">
        <v>0</v>
      </c>
      <c r="O259" s="33">
        <v>15945715</v>
      </c>
      <c r="P259" s="36">
        <f t="shared" si="58"/>
        <v>1969.2145723988885</v>
      </c>
      <c r="Q259" s="29">
        <v>9673</v>
      </c>
      <c r="R259" s="62" t="s">
        <v>77</v>
      </c>
      <c r="S259" s="69"/>
      <c r="T259" s="69"/>
      <c r="U259" s="10"/>
    </row>
    <row r="260" spans="1:207" s="3" customFormat="1" ht="23.1" customHeight="1" x14ac:dyDescent="0.25">
      <c r="A260" s="50" t="s">
        <v>1071</v>
      </c>
      <c r="B260" s="30" t="s">
        <v>280</v>
      </c>
      <c r="C260" s="39">
        <v>1988</v>
      </c>
      <c r="D260" s="46" t="s">
        <v>29</v>
      </c>
      <c r="E260" s="39" t="s">
        <v>31</v>
      </c>
      <c r="F260" s="32">
        <v>9</v>
      </c>
      <c r="G260" s="32">
        <v>1</v>
      </c>
      <c r="H260" s="33">
        <v>4230.6000000000004</v>
      </c>
      <c r="I260" s="33">
        <v>3645.1</v>
      </c>
      <c r="J260" s="33">
        <v>3451.7</v>
      </c>
      <c r="K260" s="29">
        <f t="shared" si="59"/>
        <v>3771590</v>
      </c>
      <c r="L260" s="29">
        <v>0</v>
      </c>
      <c r="M260" s="29">
        <v>0</v>
      </c>
      <c r="N260" s="29">
        <v>0</v>
      </c>
      <c r="O260" s="66">
        <v>3771590</v>
      </c>
      <c r="P260" s="36">
        <f t="shared" si="58"/>
        <v>891.50238736822189</v>
      </c>
      <c r="Q260" s="29">
        <v>9673</v>
      </c>
      <c r="R260" s="62" t="s">
        <v>77</v>
      </c>
      <c r="S260" s="69"/>
      <c r="T260" s="10"/>
      <c r="U260" s="10"/>
    </row>
    <row r="261" spans="1:207" s="3" customFormat="1" ht="23.1" customHeight="1" x14ac:dyDescent="0.25">
      <c r="A261" s="120" t="s">
        <v>1072</v>
      </c>
      <c r="B261" s="147" t="s">
        <v>226</v>
      </c>
      <c r="C261" s="115">
        <v>1991</v>
      </c>
      <c r="D261" s="120" t="s">
        <v>29</v>
      </c>
      <c r="E261" s="115" t="s">
        <v>31</v>
      </c>
      <c r="F261" s="146">
        <v>5</v>
      </c>
      <c r="G261" s="146">
        <v>8</v>
      </c>
      <c r="H261" s="138">
        <v>7657.4</v>
      </c>
      <c r="I261" s="138">
        <v>5708.4</v>
      </c>
      <c r="J261" s="138">
        <v>5474.8</v>
      </c>
      <c r="K261" s="29">
        <f t="shared" si="59"/>
        <v>14054287</v>
      </c>
      <c r="L261" s="29">
        <v>0</v>
      </c>
      <c r="M261" s="29">
        <v>0</v>
      </c>
      <c r="N261" s="29">
        <v>0</v>
      </c>
      <c r="O261" s="33">
        <v>14054287</v>
      </c>
      <c r="P261" s="36">
        <f t="shared" si="58"/>
        <v>1835.3862929976233</v>
      </c>
      <c r="Q261" s="29">
        <v>9673</v>
      </c>
      <c r="R261" s="62" t="s">
        <v>77</v>
      </c>
      <c r="S261" s="10"/>
      <c r="T261" s="10"/>
      <c r="U261" s="69"/>
    </row>
    <row r="262" spans="1:207" s="3" customFormat="1" ht="23.1" customHeight="1" x14ac:dyDescent="0.25">
      <c r="A262" s="120"/>
      <c r="B262" s="147"/>
      <c r="C262" s="115"/>
      <c r="D262" s="120"/>
      <c r="E262" s="115"/>
      <c r="F262" s="146"/>
      <c r="G262" s="146"/>
      <c r="H262" s="138"/>
      <c r="I262" s="138"/>
      <c r="J262" s="138"/>
      <c r="K262" s="29">
        <f>SUM(L262:O262)</f>
        <v>14492205</v>
      </c>
      <c r="L262" s="29">
        <v>0</v>
      </c>
      <c r="M262" s="29">
        <v>0</v>
      </c>
      <c r="N262" s="29">
        <v>0</v>
      </c>
      <c r="O262" s="33">
        <v>14492205</v>
      </c>
      <c r="P262" s="36">
        <f>K262/H261</f>
        <v>1892.5751560581921</v>
      </c>
      <c r="Q262" s="29">
        <v>9673</v>
      </c>
      <c r="R262" s="62" t="s">
        <v>78</v>
      </c>
      <c r="S262" s="10"/>
      <c r="T262" s="10"/>
      <c r="U262" s="69"/>
    </row>
    <row r="263" spans="1:207" s="9" customFormat="1" ht="23.1" customHeight="1" x14ac:dyDescent="0.25">
      <c r="A263" s="46" t="s">
        <v>1073</v>
      </c>
      <c r="B263" s="30" t="s">
        <v>227</v>
      </c>
      <c r="C263" s="39">
        <v>1989</v>
      </c>
      <c r="D263" s="46" t="s">
        <v>29</v>
      </c>
      <c r="E263" s="39" t="s">
        <v>31</v>
      </c>
      <c r="F263" s="32">
        <v>5</v>
      </c>
      <c r="G263" s="32">
        <v>8</v>
      </c>
      <c r="H263" s="33">
        <v>7750.4</v>
      </c>
      <c r="I263" s="33">
        <v>5741.6</v>
      </c>
      <c r="J263" s="33">
        <v>5578.3</v>
      </c>
      <c r="K263" s="29">
        <f t="shared" si="59"/>
        <v>14996157.5</v>
      </c>
      <c r="L263" s="29">
        <v>0</v>
      </c>
      <c r="M263" s="29">
        <v>0</v>
      </c>
      <c r="N263" s="29">
        <v>0</v>
      </c>
      <c r="O263" s="33">
        <v>14996157.5</v>
      </c>
      <c r="P263" s="36">
        <f t="shared" si="58"/>
        <v>1934.8881993187449</v>
      </c>
      <c r="Q263" s="29">
        <v>9673</v>
      </c>
      <c r="R263" s="62" t="s">
        <v>77</v>
      </c>
      <c r="S263" s="67"/>
      <c r="T263" s="67"/>
      <c r="U263" s="67"/>
    </row>
    <row r="264" spans="1:207" s="3" customFormat="1" ht="23.1" customHeight="1" x14ac:dyDescent="0.25">
      <c r="A264" s="46" t="s">
        <v>1074</v>
      </c>
      <c r="B264" s="30" t="s">
        <v>228</v>
      </c>
      <c r="C264" s="39">
        <v>1992</v>
      </c>
      <c r="D264" s="46" t="s">
        <v>29</v>
      </c>
      <c r="E264" s="39" t="s">
        <v>28</v>
      </c>
      <c r="F264" s="32">
        <v>5</v>
      </c>
      <c r="G264" s="32">
        <v>8</v>
      </c>
      <c r="H264" s="33">
        <v>9817.1</v>
      </c>
      <c r="I264" s="33">
        <v>5763.7</v>
      </c>
      <c r="J264" s="33">
        <v>5452.9</v>
      </c>
      <c r="K264" s="29">
        <f t="shared" si="59"/>
        <v>19629210</v>
      </c>
      <c r="L264" s="29">
        <v>0</v>
      </c>
      <c r="M264" s="29">
        <v>0</v>
      </c>
      <c r="N264" s="29">
        <v>0</v>
      </c>
      <c r="O264" s="33">
        <v>19629210</v>
      </c>
      <c r="P264" s="36">
        <f t="shared" si="58"/>
        <v>1999.4917032524879</v>
      </c>
      <c r="Q264" s="29">
        <v>9673</v>
      </c>
      <c r="R264" s="62" t="s">
        <v>77</v>
      </c>
      <c r="S264" s="10"/>
      <c r="T264" s="69"/>
      <c r="U264" s="10"/>
    </row>
    <row r="265" spans="1:207" ht="23.1" customHeight="1" x14ac:dyDescent="0.25">
      <c r="A265" s="46" t="s">
        <v>1075</v>
      </c>
      <c r="B265" s="47" t="s">
        <v>1835</v>
      </c>
      <c r="C265" s="39">
        <v>1995</v>
      </c>
      <c r="D265" s="46" t="s">
        <v>29</v>
      </c>
      <c r="E265" s="39" t="s">
        <v>28</v>
      </c>
      <c r="F265" s="41">
        <v>5</v>
      </c>
      <c r="G265" s="41">
        <v>8</v>
      </c>
      <c r="H265" s="42">
        <v>8341.9</v>
      </c>
      <c r="I265" s="42">
        <v>0</v>
      </c>
      <c r="J265" s="42">
        <v>5202.2</v>
      </c>
      <c r="K265" s="22">
        <f>SUM(L265:O265)</f>
        <v>20043863.300000001</v>
      </c>
      <c r="L265" s="22">
        <v>0</v>
      </c>
      <c r="M265" s="22">
        <v>0</v>
      </c>
      <c r="N265" s="22">
        <v>0</v>
      </c>
      <c r="O265" s="22">
        <v>20043863.300000001</v>
      </c>
      <c r="P265" s="22">
        <f t="shared" si="58"/>
        <v>2402.7935242570638</v>
      </c>
      <c r="Q265" s="22">
        <v>9673</v>
      </c>
      <c r="R265" s="59" t="s">
        <v>77</v>
      </c>
    </row>
    <row r="266" spans="1:207" s="3" customFormat="1" ht="23.1" customHeight="1" x14ac:dyDescent="0.25">
      <c r="A266" s="46" t="s">
        <v>1076</v>
      </c>
      <c r="B266" s="30" t="s">
        <v>229</v>
      </c>
      <c r="C266" s="39">
        <v>1979</v>
      </c>
      <c r="D266" s="46" t="s">
        <v>29</v>
      </c>
      <c r="E266" s="39" t="s">
        <v>31</v>
      </c>
      <c r="F266" s="32">
        <v>9</v>
      </c>
      <c r="G266" s="32">
        <v>4</v>
      </c>
      <c r="H266" s="35">
        <v>8531</v>
      </c>
      <c r="I266" s="35">
        <v>7533.6</v>
      </c>
      <c r="J266" s="35">
        <v>7415.7</v>
      </c>
      <c r="K266" s="29">
        <f t="shared" si="59"/>
        <v>26749492</v>
      </c>
      <c r="L266" s="66">
        <v>0</v>
      </c>
      <c r="M266" s="66">
        <v>0</v>
      </c>
      <c r="N266" s="66">
        <v>0</v>
      </c>
      <c r="O266" s="33">
        <v>26749492</v>
      </c>
      <c r="P266" s="36">
        <f t="shared" si="58"/>
        <v>3135.563474387528</v>
      </c>
      <c r="Q266" s="29">
        <v>9673</v>
      </c>
      <c r="R266" s="50" t="s">
        <v>78</v>
      </c>
      <c r="S266" s="10"/>
      <c r="T266" s="10"/>
      <c r="U266" s="69"/>
    </row>
    <row r="267" spans="1:207" s="3" customFormat="1" ht="23.1" customHeight="1" x14ac:dyDescent="0.25">
      <c r="A267" s="46" t="s">
        <v>1924</v>
      </c>
      <c r="B267" s="71" t="s">
        <v>230</v>
      </c>
      <c r="C267" s="39">
        <v>1961</v>
      </c>
      <c r="D267" s="46" t="s">
        <v>29</v>
      </c>
      <c r="E267" s="39" t="s">
        <v>28</v>
      </c>
      <c r="F267" s="32">
        <v>2</v>
      </c>
      <c r="G267" s="32">
        <v>1</v>
      </c>
      <c r="H267" s="33">
        <v>497.8</v>
      </c>
      <c r="I267" s="33">
        <v>281.8</v>
      </c>
      <c r="J267" s="33">
        <v>281.8</v>
      </c>
      <c r="K267" s="29">
        <f t="shared" si="59"/>
        <v>3523719</v>
      </c>
      <c r="L267" s="29">
        <v>0</v>
      </c>
      <c r="M267" s="29">
        <v>0</v>
      </c>
      <c r="N267" s="29">
        <v>0</v>
      </c>
      <c r="O267" s="33">
        <v>3523719</v>
      </c>
      <c r="P267" s="36">
        <f t="shared" si="58"/>
        <v>7078.5837685817596</v>
      </c>
      <c r="Q267" s="29">
        <v>9673</v>
      </c>
      <c r="R267" s="62" t="s">
        <v>77</v>
      </c>
      <c r="S267" s="69"/>
      <c r="T267" s="69"/>
      <c r="U267" s="10"/>
    </row>
    <row r="268" spans="1:207" s="3" customFormat="1" ht="23.1" customHeight="1" x14ac:dyDescent="0.25">
      <c r="A268" s="46" t="s">
        <v>1077</v>
      </c>
      <c r="B268" s="71" t="s">
        <v>231</v>
      </c>
      <c r="C268" s="39">
        <v>1960</v>
      </c>
      <c r="D268" s="46" t="s">
        <v>29</v>
      </c>
      <c r="E268" s="39" t="s">
        <v>28</v>
      </c>
      <c r="F268" s="32">
        <v>2</v>
      </c>
      <c r="G268" s="32">
        <v>2</v>
      </c>
      <c r="H268" s="33">
        <v>520.4</v>
      </c>
      <c r="I268" s="33">
        <v>264.5</v>
      </c>
      <c r="J268" s="33">
        <v>264.5</v>
      </c>
      <c r="K268" s="29">
        <f t="shared" si="59"/>
        <v>3601537.5</v>
      </c>
      <c r="L268" s="29">
        <v>0</v>
      </c>
      <c r="M268" s="29">
        <v>0</v>
      </c>
      <c r="N268" s="29">
        <v>0</v>
      </c>
      <c r="O268" s="33">
        <v>3601537.5</v>
      </c>
      <c r="P268" s="36">
        <f t="shared" si="58"/>
        <v>6920.7100307455803</v>
      </c>
      <c r="Q268" s="29">
        <v>9673</v>
      </c>
      <c r="R268" s="62" t="s">
        <v>77</v>
      </c>
      <c r="S268" s="10"/>
      <c r="T268" s="10"/>
      <c r="U268" s="10"/>
    </row>
    <row r="269" spans="1:207" s="3" customFormat="1" ht="23.1" customHeight="1" x14ac:dyDescent="0.25">
      <c r="A269" s="120" t="s">
        <v>1078</v>
      </c>
      <c r="B269" s="145" t="s">
        <v>943</v>
      </c>
      <c r="C269" s="115">
        <v>1960</v>
      </c>
      <c r="D269" s="120" t="s">
        <v>29</v>
      </c>
      <c r="E269" s="115" t="s">
        <v>28</v>
      </c>
      <c r="F269" s="146">
        <v>2</v>
      </c>
      <c r="G269" s="146">
        <v>1</v>
      </c>
      <c r="H269" s="138">
        <v>742.5</v>
      </c>
      <c r="I269" s="138">
        <v>409.6</v>
      </c>
      <c r="J269" s="138">
        <v>409.6</v>
      </c>
      <c r="K269" s="29">
        <f t="shared" si="59"/>
        <v>300000</v>
      </c>
      <c r="L269" s="29">
        <v>0</v>
      </c>
      <c r="M269" s="29">
        <v>0</v>
      </c>
      <c r="N269" s="29">
        <v>0</v>
      </c>
      <c r="O269" s="33">
        <v>300000</v>
      </c>
      <c r="P269" s="36">
        <f t="shared" si="58"/>
        <v>404.04040404040404</v>
      </c>
      <c r="Q269" s="29">
        <v>9673</v>
      </c>
      <c r="R269" s="62" t="s">
        <v>77</v>
      </c>
      <c r="S269" s="10"/>
      <c r="T269" s="10"/>
      <c r="U269" s="10"/>
    </row>
    <row r="270" spans="1:207" s="3" customFormat="1" ht="23.1" customHeight="1" x14ac:dyDescent="0.25">
      <c r="A270" s="120"/>
      <c r="B270" s="145"/>
      <c r="C270" s="115"/>
      <c r="D270" s="120"/>
      <c r="E270" s="115"/>
      <c r="F270" s="146"/>
      <c r="G270" s="146"/>
      <c r="H270" s="138"/>
      <c r="I270" s="138"/>
      <c r="J270" s="138"/>
      <c r="K270" s="29">
        <f>SUM(L270:O270)</f>
        <v>4372567.5</v>
      </c>
      <c r="L270" s="29">
        <v>0</v>
      </c>
      <c r="M270" s="29">
        <v>0</v>
      </c>
      <c r="N270" s="29">
        <v>0</v>
      </c>
      <c r="O270" s="33">
        <v>4372567.5</v>
      </c>
      <c r="P270" s="36">
        <f>K270/H269</f>
        <v>5888.9797979797977</v>
      </c>
      <c r="Q270" s="29">
        <v>9673</v>
      </c>
      <c r="R270" s="62" t="s">
        <v>78</v>
      </c>
      <c r="S270" s="10"/>
      <c r="T270" s="10"/>
      <c r="U270" s="10"/>
    </row>
    <row r="271" spans="1:207" s="3" customFormat="1" ht="23.1" customHeight="1" x14ac:dyDescent="0.25">
      <c r="A271" s="46" t="s">
        <v>1079</v>
      </c>
      <c r="B271" s="71" t="s">
        <v>232</v>
      </c>
      <c r="C271" s="39">
        <v>1961</v>
      </c>
      <c r="D271" s="46" t="s">
        <v>29</v>
      </c>
      <c r="E271" s="39" t="s">
        <v>28</v>
      </c>
      <c r="F271" s="32">
        <v>2</v>
      </c>
      <c r="G271" s="32">
        <v>1</v>
      </c>
      <c r="H271" s="33">
        <v>521.20000000000005</v>
      </c>
      <c r="I271" s="33">
        <v>302.3</v>
      </c>
      <c r="J271" s="33">
        <v>302.3</v>
      </c>
      <c r="K271" s="29">
        <f t="shared" si="59"/>
        <v>2285713</v>
      </c>
      <c r="L271" s="29">
        <v>0</v>
      </c>
      <c r="M271" s="29">
        <v>0</v>
      </c>
      <c r="N271" s="29">
        <v>0</v>
      </c>
      <c r="O271" s="33">
        <v>2285713</v>
      </c>
      <c r="P271" s="36">
        <f t="shared" si="58"/>
        <v>4385.481580966999</v>
      </c>
      <c r="Q271" s="29">
        <v>9673</v>
      </c>
      <c r="R271" s="50" t="s">
        <v>78</v>
      </c>
      <c r="S271" s="10"/>
      <c r="T271" s="10"/>
      <c r="U271" s="10"/>
    </row>
    <row r="272" spans="1:207" s="81" customFormat="1" ht="23.1" customHeight="1" x14ac:dyDescent="0.25">
      <c r="A272" s="46" t="s">
        <v>1080</v>
      </c>
      <c r="B272" s="71" t="s">
        <v>233</v>
      </c>
      <c r="C272" s="39">
        <v>1958</v>
      </c>
      <c r="D272" s="46" t="s">
        <v>29</v>
      </c>
      <c r="E272" s="39" t="s">
        <v>28</v>
      </c>
      <c r="F272" s="32">
        <v>2</v>
      </c>
      <c r="G272" s="32">
        <v>2</v>
      </c>
      <c r="H272" s="33">
        <v>1165.3</v>
      </c>
      <c r="I272" s="33">
        <v>650.70000000000005</v>
      </c>
      <c r="J272" s="33">
        <v>650.70000000000005</v>
      </c>
      <c r="K272" s="29">
        <f t="shared" si="59"/>
        <v>6905924.5</v>
      </c>
      <c r="L272" s="29">
        <v>0</v>
      </c>
      <c r="M272" s="29">
        <v>0</v>
      </c>
      <c r="N272" s="29">
        <v>0</v>
      </c>
      <c r="O272" s="33">
        <v>6905924.5</v>
      </c>
      <c r="P272" s="36">
        <f t="shared" si="58"/>
        <v>5926.3061014331079</v>
      </c>
      <c r="Q272" s="29">
        <v>9673</v>
      </c>
      <c r="R272" s="62" t="s">
        <v>77</v>
      </c>
      <c r="S272" s="10"/>
      <c r="T272" s="10"/>
      <c r="U272" s="10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</row>
    <row r="273" spans="1:207" s="10" customFormat="1" ht="23.1" customHeight="1" x14ac:dyDescent="0.25">
      <c r="A273" s="46" t="s">
        <v>1081</v>
      </c>
      <c r="B273" s="71" t="s">
        <v>234</v>
      </c>
      <c r="C273" s="39">
        <v>1958</v>
      </c>
      <c r="D273" s="46" t="s">
        <v>29</v>
      </c>
      <c r="E273" s="39" t="s">
        <v>28</v>
      </c>
      <c r="F273" s="32">
        <v>2</v>
      </c>
      <c r="G273" s="32">
        <v>3</v>
      </c>
      <c r="H273" s="33">
        <v>2172.8000000000002</v>
      </c>
      <c r="I273" s="33">
        <v>858.2</v>
      </c>
      <c r="J273" s="33">
        <v>858.2</v>
      </c>
      <c r="K273" s="29">
        <f t="shared" si="59"/>
        <v>9435394</v>
      </c>
      <c r="L273" s="29">
        <v>0</v>
      </c>
      <c r="M273" s="29">
        <v>0</v>
      </c>
      <c r="N273" s="29">
        <v>0</v>
      </c>
      <c r="O273" s="33">
        <v>9435394</v>
      </c>
      <c r="P273" s="36">
        <f t="shared" si="58"/>
        <v>4342.5046023564064</v>
      </c>
      <c r="Q273" s="29">
        <v>9673</v>
      </c>
      <c r="R273" s="62" t="s">
        <v>77</v>
      </c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</row>
    <row r="274" spans="1:207" s="39" customFormat="1" ht="23.1" customHeight="1" x14ac:dyDescent="0.25">
      <c r="A274" s="120" t="s">
        <v>1082</v>
      </c>
      <c r="B274" s="145" t="s">
        <v>235</v>
      </c>
      <c r="C274" s="115" t="s">
        <v>277</v>
      </c>
      <c r="D274" s="115" t="s">
        <v>29</v>
      </c>
      <c r="E274" s="115" t="s">
        <v>28</v>
      </c>
      <c r="F274" s="146">
        <v>2</v>
      </c>
      <c r="G274" s="146">
        <v>2</v>
      </c>
      <c r="H274" s="138">
        <v>1605.4</v>
      </c>
      <c r="I274" s="138">
        <v>783.7</v>
      </c>
      <c r="J274" s="138">
        <v>659.9</v>
      </c>
      <c r="K274" s="29">
        <f t="shared" si="59"/>
        <v>300000</v>
      </c>
      <c r="L274" s="80">
        <v>0</v>
      </c>
      <c r="M274" s="80">
        <v>0</v>
      </c>
      <c r="N274" s="80">
        <v>0</v>
      </c>
      <c r="O274" s="33">
        <v>300000</v>
      </c>
      <c r="P274" s="36">
        <f t="shared" si="58"/>
        <v>186.86931605830321</v>
      </c>
      <c r="Q274" s="29">
        <v>9673</v>
      </c>
      <c r="R274" s="62" t="s">
        <v>77</v>
      </c>
      <c r="S274" s="94"/>
      <c r="T274" s="94"/>
      <c r="U274" s="94"/>
      <c r="V274" s="81"/>
      <c r="W274" s="81"/>
      <c r="X274" s="81"/>
      <c r="Y274" s="81"/>
      <c r="Z274" s="81"/>
      <c r="AA274" s="81"/>
      <c r="AB274" s="81"/>
      <c r="AC274" s="81"/>
      <c r="AD274" s="81"/>
      <c r="AE274" s="81"/>
      <c r="AF274" s="81"/>
      <c r="AG274" s="81"/>
      <c r="AH274" s="81"/>
      <c r="AI274" s="81"/>
      <c r="AJ274" s="81"/>
      <c r="AK274" s="81"/>
      <c r="AL274" s="81"/>
      <c r="AM274" s="81"/>
      <c r="AN274" s="81"/>
      <c r="AO274" s="81"/>
      <c r="AP274" s="81"/>
      <c r="AQ274" s="81"/>
      <c r="AR274" s="81"/>
      <c r="AS274" s="81"/>
      <c r="AT274" s="81"/>
      <c r="AU274" s="81"/>
      <c r="AV274" s="81"/>
      <c r="AW274" s="81"/>
      <c r="AX274" s="81"/>
      <c r="AY274" s="81"/>
      <c r="AZ274" s="81"/>
      <c r="BA274" s="81"/>
      <c r="BB274" s="81"/>
      <c r="BC274" s="81"/>
      <c r="BD274" s="81"/>
      <c r="BE274" s="81"/>
      <c r="BF274" s="81"/>
      <c r="BG274" s="81"/>
      <c r="BH274" s="81"/>
      <c r="BI274" s="81"/>
      <c r="BJ274" s="81"/>
      <c r="BK274" s="81"/>
      <c r="BL274" s="81"/>
      <c r="BM274" s="81"/>
      <c r="BN274" s="81"/>
      <c r="BO274" s="81"/>
      <c r="BP274" s="81"/>
      <c r="BQ274" s="81"/>
      <c r="BR274" s="81"/>
      <c r="BS274" s="81"/>
      <c r="BT274" s="81"/>
      <c r="BU274" s="81"/>
      <c r="BV274" s="81"/>
      <c r="BW274" s="81"/>
      <c r="BX274" s="81"/>
      <c r="BY274" s="81"/>
      <c r="BZ274" s="81"/>
      <c r="CA274" s="81"/>
      <c r="CB274" s="81"/>
      <c r="CC274" s="81"/>
      <c r="CD274" s="81"/>
      <c r="CE274" s="81"/>
      <c r="CF274" s="81"/>
      <c r="CG274" s="81"/>
      <c r="CH274" s="81"/>
      <c r="CI274" s="81"/>
      <c r="CJ274" s="81"/>
      <c r="CK274" s="81"/>
      <c r="CL274" s="81"/>
      <c r="CM274" s="81"/>
      <c r="CN274" s="81"/>
      <c r="CO274" s="81"/>
      <c r="CP274" s="81"/>
      <c r="CQ274" s="81"/>
      <c r="CR274" s="81"/>
      <c r="CS274" s="81"/>
      <c r="CT274" s="81"/>
      <c r="CU274" s="81"/>
      <c r="CV274" s="81"/>
      <c r="CW274" s="81"/>
      <c r="CX274" s="81"/>
      <c r="CY274" s="81"/>
      <c r="CZ274" s="81"/>
      <c r="DA274" s="81"/>
      <c r="DB274" s="81"/>
      <c r="DC274" s="81"/>
      <c r="DD274" s="81"/>
      <c r="DE274" s="81"/>
      <c r="DF274" s="81"/>
      <c r="DG274" s="81"/>
      <c r="DH274" s="81"/>
      <c r="DI274" s="81"/>
      <c r="DJ274" s="81"/>
      <c r="DK274" s="81"/>
      <c r="DL274" s="81"/>
      <c r="DM274" s="81"/>
      <c r="DN274" s="81"/>
      <c r="DO274" s="81"/>
      <c r="DP274" s="81"/>
      <c r="DQ274" s="81"/>
      <c r="DR274" s="81"/>
      <c r="DS274" s="81"/>
      <c r="DT274" s="81"/>
      <c r="DU274" s="81"/>
      <c r="DV274" s="81"/>
      <c r="DW274" s="81"/>
      <c r="DX274" s="81"/>
      <c r="DY274" s="81"/>
      <c r="DZ274" s="81"/>
      <c r="EA274" s="81"/>
      <c r="EB274" s="81"/>
      <c r="EC274" s="81"/>
      <c r="ED274" s="81"/>
      <c r="EE274" s="81"/>
      <c r="EF274" s="81"/>
      <c r="EG274" s="81"/>
      <c r="EH274" s="81"/>
      <c r="EI274" s="81"/>
      <c r="EJ274" s="81"/>
      <c r="EK274" s="81"/>
      <c r="EL274" s="81"/>
      <c r="EM274" s="81"/>
      <c r="EN274" s="81"/>
      <c r="EO274" s="81"/>
      <c r="EP274" s="81"/>
      <c r="EQ274" s="81"/>
      <c r="ER274" s="81"/>
      <c r="ES274" s="81"/>
      <c r="ET274" s="81"/>
      <c r="EU274" s="81"/>
      <c r="EV274" s="81"/>
      <c r="EW274" s="81"/>
      <c r="EX274" s="81"/>
      <c r="EY274" s="81"/>
      <c r="EZ274" s="81"/>
      <c r="FA274" s="81"/>
      <c r="FB274" s="81"/>
      <c r="FC274" s="81"/>
      <c r="FD274" s="81"/>
      <c r="FE274" s="81"/>
      <c r="FF274" s="81"/>
      <c r="FG274" s="81"/>
      <c r="FH274" s="81"/>
      <c r="FI274" s="81"/>
      <c r="FJ274" s="81"/>
      <c r="FK274" s="81"/>
      <c r="FL274" s="81"/>
      <c r="FM274" s="81"/>
      <c r="FN274" s="81"/>
      <c r="FO274" s="81"/>
      <c r="FP274" s="81"/>
      <c r="FQ274" s="81"/>
      <c r="FR274" s="81"/>
      <c r="FS274" s="81"/>
      <c r="FT274" s="81"/>
      <c r="FU274" s="81"/>
      <c r="FV274" s="81"/>
      <c r="FW274" s="81"/>
      <c r="FX274" s="81"/>
      <c r="FY274" s="81"/>
      <c r="FZ274" s="81"/>
      <c r="GA274" s="81"/>
      <c r="GB274" s="81"/>
      <c r="GC274" s="81"/>
      <c r="GD274" s="81"/>
      <c r="GE274" s="81"/>
      <c r="GF274" s="81"/>
      <c r="GG274" s="81"/>
      <c r="GH274" s="81"/>
      <c r="GI274" s="81"/>
      <c r="GJ274" s="81"/>
      <c r="GK274" s="81"/>
      <c r="GL274" s="81"/>
      <c r="GM274" s="81"/>
      <c r="GN274" s="81"/>
      <c r="GO274" s="81"/>
      <c r="GP274" s="81"/>
      <c r="GQ274" s="81"/>
      <c r="GR274" s="81"/>
      <c r="GS274" s="81"/>
      <c r="GT274" s="81"/>
      <c r="GU274" s="81"/>
      <c r="GV274" s="81"/>
      <c r="GW274" s="81"/>
      <c r="GX274" s="81"/>
      <c r="GY274" s="81"/>
    </row>
    <row r="275" spans="1:207" s="39" customFormat="1" ht="23.1" customHeight="1" x14ac:dyDescent="0.25">
      <c r="A275" s="120"/>
      <c r="B275" s="145"/>
      <c r="C275" s="115"/>
      <c r="D275" s="115"/>
      <c r="E275" s="115"/>
      <c r="F275" s="146"/>
      <c r="G275" s="146"/>
      <c r="H275" s="138"/>
      <c r="I275" s="138"/>
      <c r="J275" s="138"/>
      <c r="K275" s="29">
        <f>SUM(L275:O275)</f>
        <v>7854721</v>
      </c>
      <c r="L275" s="80">
        <v>0</v>
      </c>
      <c r="M275" s="80">
        <v>0</v>
      </c>
      <c r="N275" s="80">
        <v>0</v>
      </c>
      <c r="O275" s="33">
        <v>7854721</v>
      </c>
      <c r="P275" s="36">
        <f>K275/H274</f>
        <v>4892.6878036626385</v>
      </c>
      <c r="Q275" s="29">
        <v>9673</v>
      </c>
      <c r="R275" s="50" t="s">
        <v>78</v>
      </c>
      <c r="S275" s="94"/>
      <c r="T275" s="94"/>
      <c r="U275" s="94"/>
      <c r="V275" s="81"/>
      <c r="W275" s="81"/>
      <c r="X275" s="81"/>
      <c r="Y275" s="81"/>
      <c r="Z275" s="81"/>
      <c r="AA275" s="81"/>
      <c r="AB275" s="81"/>
      <c r="AC275" s="81"/>
      <c r="AD275" s="81"/>
      <c r="AE275" s="81"/>
      <c r="AF275" s="81"/>
      <c r="AG275" s="81"/>
      <c r="AH275" s="81"/>
      <c r="AI275" s="81"/>
      <c r="AJ275" s="81"/>
      <c r="AK275" s="81"/>
      <c r="AL275" s="81"/>
      <c r="AM275" s="81"/>
      <c r="AN275" s="81"/>
      <c r="AO275" s="81"/>
      <c r="AP275" s="81"/>
      <c r="AQ275" s="81"/>
      <c r="AR275" s="81"/>
      <c r="AS275" s="81"/>
      <c r="AT275" s="81"/>
      <c r="AU275" s="81"/>
      <c r="AV275" s="81"/>
      <c r="AW275" s="81"/>
      <c r="AX275" s="81"/>
      <c r="AY275" s="81"/>
      <c r="AZ275" s="81"/>
      <c r="BA275" s="81"/>
      <c r="BB275" s="81"/>
      <c r="BC275" s="81"/>
      <c r="BD275" s="81"/>
      <c r="BE275" s="81"/>
      <c r="BF275" s="81"/>
      <c r="BG275" s="81"/>
      <c r="BH275" s="81"/>
      <c r="BI275" s="81"/>
      <c r="BJ275" s="81"/>
      <c r="BK275" s="81"/>
      <c r="BL275" s="81"/>
      <c r="BM275" s="81"/>
      <c r="BN275" s="81"/>
      <c r="BO275" s="81"/>
      <c r="BP275" s="81"/>
      <c r="BQ275" s="81"/>
      <c r="BR275" s="81"/>
      <c r="BS275" s="81"/>
      <c r="BT275" s="81"/>
      <c r="BU275" s="81"/>
      <c r="BV275" s="81"/>
      <c r="BW275" s="81"/>
      <c r="BX275" s="81"/>
      <c r="BY275" s="81"/>
      <c r="BZ275" s="81"/>
      <c r="CA275" s="81"/>
      <c r="CB275" s="81"/>
      <c r="CC275" s="81"/>
      <c r="CD275" s="81"/>
      <c r="CE275" s="81"/>
      <c r="CF275" s="81"/>
      <c r="CG275" s="81"/>
      <c r="CH275" s="81"/>
      <c r="CI275" s="81"/>
      <c r="CJ275" s="81"/>
      <c r="CK275" s="81"/>
      <c r="CL275" s="81"/>
      <c r="CM275" s="81"/>
      <c r="CN275" s="81"/>
      <c r="CO275" s="81"/>
      <c r="CP275" s="81"/>
      <c r="CQ275" s="81"/>
      <c r="CR275" s="81"/>
      <c r="CS275" s="81"/>
      <c r="CT275" s="81"/>
      <c r="CU275" s="81"/>
      <c r="CV275" s="81"/>
      <c r="CW275" s="81"/>
      <c r="CX275" s="81"/>
      <c r="CY275" s="81"/>
      <c r="CZ275" s="81"/>
      <c r="DA275" s="81"/>
      <c r="DB275" s="81"/>
      <c r="DC275" s="81"/>
      <c r="DD275" s="81"/>
      <c r="DE275" s="81"/>
      <c r="DF275" s="81"/>
      <c r="DG275" s="81"/>
      <c r="DH275" s="81"/>
      <c r="DI275" s="81"/>
      <c r="DJ275" s="81"/>
      <c r="DK275" s="81"/>
      <c r="DL275" s="81"/>
      <c r="DM275" s="81"/>
      <c r="DN275" s="81"/>
      <c r="DO275" s="81"/>
      <c r="DP275" s="81"/>
      <c r="DQ275" s="81"/>
      <c r="DR275" s="81"/>
      <c r="DS275" s="81"/>
      <c r="DT275" s="81"/>
      <c r="DU275" s="81"/>
      <c r="DV275" s="81"/>
      <c r="DW275" s="81"/>
      <c r="DX275" s="81"/>
      <c r="DY275" s="81"/>
      <c r="DZ275" s="81"/>
      <c r="EA275" s="81"/>
      <c r="EB275" s="81"/>
      <c r="EC275" s="81"/>
      <c r="ED275" s="81"/>
      <c r="EE275" s="81"/>
      <c r="EF275" s="81"/>
      <c r="EG275" s="81"/>
      <c r="EH275" s="81"/>
      <c r="EI275" s="81"/>
      <c r="EJ275" s="81"/>
      <c r="EK275" s="81"/>
      <c r="EL275" s="81"/>
      <c r="EM275" s="81"/>
      <c r="EN275" s="81"/>
      <c r="EO275" s="81"/>
      <c r="EP275" s="81"/>
      <c r="EQ275" s="81"/>
      <c r="ER275" s="81"/>
      <c r="ES275" s="81"/>
      <c r="ET275" s="81"/>
      <c r="EU275" s="81"/>
      <c r="EV275" s="81"/>
      <c r="EW275" s="81"/>
      <c r="EX275" s="81"/>
      <c r="EY275" s="81"/>
      <c r="EZ275" s="81"/>
      <c r="FA275" s="81"/>
      <c r="FB275" s="81"/>
      <c r="FC275" s="81"/>
      <c r="FD275" s="81"/>
      <c r="FE275" s="81"/>
      <c r="FF275" s="81"/>
      <c r="FG275" s="81"/>
      <c r="FH275" s="81"/>
      <c r="FI275" s="81"/>
      <c r="FJ275" s="81"/>
      <c r="FK275" s="81"/>
      <c r="FL275" s="81"/>
      <c r="FM275" s="81"/>
      <c r="FN275" s="81"/>
      <c r="FO275" s="81"/>
      <c r="FP275" s="81"/>
      <c r="FQ275" s="81"/>
      <c r="FR275" s="81"/>
      <c r="FS275" s="81"/>
      <c r="FT275" s="81"/>
      <c r="FU275" s="81"/>
      <c r="FV275" s="81"/>
      <c r="FW275" s="81"/>
      <c r="FX275" s="81"/>
      <c r="FY275" s="81"/>
      <c r="FZ275" s="81"/>
      <c r="GA275" s="81"/>
      <c r="GB275" s="81"/>
      <c r="GC275" s="81"/>
      <c r="GD275" s="81"/>
      <c r="GE275" s="81"/>
      <c r="GF275" s="81"/>
      <c r="GG275" s="81"/>
      <c r="GH275" s="81"/>
      <c r="GI275" s="81"/>
      <c r="GJ275" s="81"/>
      <c r="GK275" s="81"/>
      <c r="GL275" s="81"/>
      <c r="GM275" s="81"/>
      <c r="GN275" s="81"/>
      <c r="GO275" s="81"/>
      <c r="GP275" s="81"/>
      <c r="GQ275" s="81"/>
      <c r="GR275" s="81"/>
      <c r="GS275" s="81"/>
      <c r="GT275" s="81"/>
      <c r="GU275" s="81"/>
      <c r="GV275" s="81"/>
      <c r="GW275" s="81"/>
      <c r="GX275" s="81"/>
      <c r="GY275" s="81"/>
    </row>
    <row r="276" spans="1:207" s="39" customFormat="1" ht="23.1" customHeight="1" x14ac:dyDescent="0.25">
      <c r="A276" s="46" t="s">
        <v>1083</v>
      </c>
      <c r="B276" s="71" t="s">
        <v>236</v>
      </c>
      <c r="C276" s="39">
        <v>1961</v>
      </c>
      <c r="D276" s="46" t="s">
        <v>29</v>
      </c>
      <c r="E276" s="39" t="s">
        <v>28</v>
      </c>
      <c r="F276" s="32">
        <v>2</v>
      </c>
      <c r="G276" s="32">
        <v>2</v>
      </c>
      <c r="H276" s="33">
        <v>726</v>
      </c>
      <c r="I276" s="33">
        <v>398.4</v>
      </c>
      <c r="J276" s="33">
        <v>398.4</v>
      </c>
      <c r="K276" s="29">
        <f t="shared" si="59"/>
        <v>4605582.5</v>
      </c>
      <c r="L276" s="33">
        <v>0</v>
      </c>
      <c r="M276" s="33">
        <v>0</v>
      </c>
      <c r="N276" s="33">
        <v>0</v>
      </c>
      <c r="O276" s="33">
        <v>4605582.5</v>
      </c>
      <c r="P276" s="36">
        <f t="shared" si="58"/>
        <v>6343.7775482093666</v>
      </c>
      <c r="Q276" s="29">
        <v>9673</v>
      </c>
      <c r="R276" s="62" t="s">
        <v>77</v>
      </c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  <c r="BT276" s="10"/>
      <c r="BU276" s="10"/>
      <c r="BV276" s="10"/>
      <c r="BW276" s="10"/>
      <c r="BX276" s="10"/>
      <c r="BY276" s="10"/>
      <c r="BZ276" s="10"/>
      <c r="CA276" s="10"/>
      <c r="CB276" s="10"/>
      <c r="CC276" s="10"/>
      <c r="CD276" s="10"/>
      <c r="CE276" s="10"/>
      <c r="CF276" s="10"/>
      <c r="CG276" s="10"/>
      <c r="CH276" s="10"/>
      <c r="CI276" s="10"/>
      <c r="CJ276" s="10"/>
      <c r="CK276" s="10"/>
      <c r="CL276" s="10"/>
      <c r="CM276" s="10"/>
      <c r="CN276" s="10"/>
      <c r="CO276" s="10"/>
      <c r="CP276" s="10"/>
      <c r="CQ276" s="10"/>
      <c r="CR276" s="10"/>
      <c r="CS276" s="10"/>
      <c r="CT276" s="10"/>
      <c r="CU276" s="10"/>
      <c r="CV276" s="10"/>
      <c r="CW276" s="10"/>
      <c r="CX276" s="10"/>
      <c r="CY276" s="10"/>
      <c r="CZ276" s="10"/>
      <c r="DA276" s="10"/>
      <c r="DB276" s="10"/>
      <c r="DC276" s="10"/>
      <c r="DD276" s="10"/>
      <c r="DE276" s="10"/>
      <c r="DF276" s="10"/>
      <c r="DG276" s="10"/>
      <c r="DH276" s="10"/>
      <c r="DI276" s="10"/>
      <c r="DJ276" s="10"/>
      <c r="DK276" s="10"/>
      <c r="DL276" s="10"/>
      <c r="DM276" s="10"/>
      <c r="DN276" s="10"/>
      <c r="DO276" s="10"/>
      <c r="DP276" s="10"/>
      <c r="DQ276" s="10"/>
      <c r="DR276" s="10"/>
      <c r="DS276" s="10"/>
      <c r="DT276" s="10"/>
      <c r="DU276" s="10"/>
      <c r="DV276" s="10"/>
      <c r="DW276" s="10"/>
      <c r="DX276" s="10"/>
      <c r="DY276" s="10"/>
      <c r="DZ276" s="10"/>
      <c r="EA276" s="10"/>
      <c r="EB276" s="10"/>
      <c r="EC276" s="10"/>
      <c r="ED276" s="10"/>
      <c r="EE276" s="10"/>
      <c r="EF276" s="10"/>
      <c r="EG276" s="10"/>
      <c r="EH276" s="10"/>
      <c r="EI276" s="10"/>
      <c r="EJ276" s="10"/>
      <c r="EK276" s="10"/>
      <c r="EL276" s="10"/>
      <c r="EM276" s="10"/>
      <c r="EN276" s="10"/>
      <c r="EO276" s="10"/>
      <c r="EP276" s="10"/>
      <c r="EQ276" s="10"/>
      <c r="ER276" s="10"/>
      <c r="ES276" s="10"/>
      <c r="ET276" s="10"/>
      <c r="EU276" s="10"/>
      <c r="EV276" s="10"/>
      <c r="EW276" s="10"/>
      <c r="EX276" s="10"/>
      <c r="EY276" s="10"/>
      <c r="EZ276" s="10"/>
      <c r="FA276" s="10"/>
      <c r="FB276" s="10"/>
      <c r="FC276" s="10"/>
      <c r="FD276" s="10"/>
      <c r="FE276" s="10"/>
      <c r="FF276" s="10"/>
      <c r="FG276" s="10"/>
      <c r="FH276" s="10"/>
      <c r="FI276" s="10"/>
      <c r="FJ276" s="10"/>
      <c r="FK276" s="10"/>
      <c r="FL276" s="10"/>
      <c r="FM276" s="10"/>
      <c r="FN276" s="10"/>
      <c r="FO276" s="10"/>
      <c r="FP276" s="10"/>
      <c r="FQ276" s="10"/>
      <c r="FR276" s="10"/>
      <c r="FS276" s="10"/>
      <c r="FT276" s="10"/>
      <c r="FU276" s="10"/>
      <c r="FV276" s="10"/>
      <c r="FW276" s="10"/>
      <c r="FX276" s="10"/>
      <c r="FY276" s="10"/>
      <c r="FZ276" s="10"/>
      <c r="GA276" s="10"/>
      <c r="GB276" s="10"/>
      <c r="GC276" s="10"/>
      <c r="GD276" s="10"/>
      <c r="GE276" s="10"/>
      <c r="GF276" s="10"/>
      <c r="GG276" s="10"/>
      <c r="GH276" s="10"/>
      <c r="GI276" s="10"/>
      <c r="GJ276" s="10"/>
      <c r="GK276" s="10"/>
      <c r="GL276" s="10"/>
      <c r="GM276" s="10"/>
      <c r="GN276" s="10"/>
      <c r="GO276" s="10"/>
      <c r="GP276" s="10"/>
      <c r="GQ276" s="10"/>
      <c r="GR276" s="10"/>
      <c r="GS276" s="10"/>
      <c r="GT276" s="10"/>
      <c r="GU276" s="10"/>
      <c r="GV276" s="10"/>
      <c r="GW276" s="10"/>
      <c r="GX276" s="10"/>
      <c r="GY276" s="10"/>
    </row>
    <row r="277" spans="1:207" s="39" customFormat="1" ht="33" customHeight="1" x14ac:dyDescent="0.25">
      <c r="A277" s="46" t="s">
        <v>1084</v>
      </c>
      <c r="B277" s="71" t="s">
        <v>237</v>
      </c>
      <c r="C277" s="39" t="s">
        <v>277</v>
      </c>
      <c r="D277" s="46" t="s">
        <v>29</v>
      </c>
      <c r="E277" s="39" t="s">
        <v>278</v>
      </c>
      <c r="F277" s="32">
        <v>2</v>
      </c>
      <c r="G277" s="32">
        <v>2</v>
      </c>
      <c r="H277" s="33">
        <v>785.3</v>
      </c>
      <c r="I277" s="33">
        <v>409.7</v>
      </c>
      <c r="J277" s="33">
        <v>274.10000000000002</v>
      </c>
      <c r="K277" s="29">
        <f t="shared" si="59"/>
        <v>4753097</v>
      </c>
      <c r="L277" s="66">
        <v>0</v>
      </c>
      <c r="M277" s="66">
        <v>0</v>
      </c>
      <c r="N277" s="66">
        <v>0</v>
      </c>
      <c r="O277" s="66">
        <v>4753097</v>
      </c>
      <c r="P277" s="36">
        <f t="shared" si="58"/>
        <v>6052.5875461607029</v>
      </c>
      <c r="Q277" s="29">
        <v>9673</v>
      </c>
      <c r="R277" s="62" t="s">
        <v>77</v>
      </c>
      <c r="S277" s="38"/>
      <c r="T277" s="38"/>
      <c r="U277" s="38"/>
    </row>
    <row r="278" spans="1:207" s="3" customFormat="1" ht="23.1" customHeight="1" x14ac:dyDescent="0.25">
      <c r="A278" s="120" t="s">
        <v>1085</v>
      </c>
      <c r="B278" s="147" t="s">
        <v>238</v>
      </c>
      <c r="C278" s="115">
        <v>1956</v>
      </c>
      <c r="D278" s="120" t="s">
        <v>29</v>
      </c>
      <c r="E278" s="115" t="s">
        <v>28</v>
      </c>
      <c r="F278" s="146">
        <v>2</v>
      </c>
      <c r="G278" s="146">
        <v>2</v>
      </c>
      <c r="H278" s="140">
        <v>716</v>
      </c>
      <c r="I278" s="140">
        <v>383.4</v>
      </c>
      <c r="J278" s="140">
        <v>199.4</v>
      </c>
      <c r="K278" s="29">
        <f t="shared" si="59"/>
        <v>300000</v>
      </c>
      <c r="L278" s="66">
        <v>0</v>
      </c>
      <c r="M278" s="66">
        <v>0</v>
      </c>
      <c r="N278" s="66">
        <v>0</v>
      </c>
      <c r="O278" s="66">
        <v>300000</v>
      </c>
      <c r="P278" s="36">
        <f t="shared" si="58"/>
        <v>418.99441340782124</v>
      </c>
      <c r="Q278" s="29">
        <v>9673</v>
      </c>
      <c r="R278" s="62" t="s">
        <v>77</v>
      </c>
      <c r="S278" s="57"/>
      <c r="T278" s="57"/>
      <c r="U278" s="38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F278" s="39"/>
      <c r="AG278" s="39"/>
      <c r="AH278" s="39"/>
      <c r="AI278" s="39"/>
      <c r="AJ278" s="39"/>
      <c r="AK278" s="39"/>
      <c r="AL278" s="39"/>
      <c r="AM278" s="39"/>
      <c r="AN278" s="39"/>
      <c r="AO278" s="39"/>
      <c r="AP278" s="39"/>
      <c r="AQ278" s="39"/>
      <c r="AR278" s="39"/>
      <c r="AS278" s="39"/>
      <c r="AT278" s="39"/>
      <c r="AU278" s="39"/>
      <c r="AV278" s="39"/>
      <c r="AW278" s="39"/>
      <c r="AX278" s="39"/>
      <c r="AY278" s="39"/>
      <c r="AZ278" s="39"/>
      <c r="BA278" s="39"/>
      <c r="BB278" s="39"/>
      <c r="BC278" s="39"/>
      <c r="BD278" s="39"/>
      <c r="BE278" s="39"/>
      <c r="BF278" s="39"/>
      <c r="BG278" s="39"/>
      <c r="BH278" s="39"/>
      <c r="BI278" s="39"/>
      <c r="BJ278" s="39"/>
      <c r="BK278" s="39"/>
      <c r="BL278" s="39"/>
      <c r="BM278" s="39"/>
      <c r="BN278" s="39"/>
      <c r="BO278" s="39"/>
      <c r="BP278" s="39"/>
      <c r="BQ278" s="39"/>
      <c r="BR278" s="39"/>
      <c r="BS278" s="39"/>
      <c r="BT278" s="39"/>
      <c r="BU278" s="39"/>
      <c r="BV278" s="39"/>
      <c r="BW278" s="39"/>
      <c r="BX278" s="39"/>
      <c r="BY278" s="39"/>
      <c r="BZ278" s="39"/>
      <c r="CA278" s="39"/>
      <c r="CB278" s="39"/>
      <c r="CC278" s="39"/>
      <c r="CD278" s="39"/>
      <c r="CE278" s="39"/>
      <c r="CF278" s="39"/>
      <c r="CG278" s="39"/>
      <c r="CH278" s="39"/>
      <c r="CI278" s="39"/>
      <c r="CJ278" s="39"/>
      <c r="CK278" s="39"/>
      <c r="CL278" s="39"/>
      <c r="CM278" s="39"/>
      <c r="CN278" s="39"/>
      <c r="CO278" s="39"/>
      <c r="CP278" s="39"/>
      <c r="CQ278" s="39"/>
      <c r="CR278" s="39"/>
      <c r="CS278" s="39"/>
      <c r="CT278" s="39"/>
      <c r="CU278" s="39"/>
      <c r="CV278" s="39"/>
      <c r="CW278" s="39"/>
      <c r="CX278" s="39"/>
      <c r="CY278" s="39"/>
      <c r="CZ278" s="39"/>
      <c r="DA278" s="39"/>
      <c r="DB278" s="39"/>
      <c r="DC278" s="39"/>
      <c r="DD278" s="39"/>
      <c r="DE278" s="39"/>
      <c r="DF278" s="39"/>
      <c r="DG278" s="39"/>
      <c r="DH278" s="39"/>
      <c r="DI278" s="39"/>
      <c r="DJ278" s="39"/>
      <c r="DK278" s="39"/>
      <c r="DL278" s="39"/>
      <c r="DM278" s="39"/>
      <c r="DN278" s="39"/>
      <c r="DO278" s="39"/>
      <c r="DP278" s="39"/>
      <c r="DQ278" s="39"/>
      <c r="DR278" s="39"/>
      <c r="DS278" s="39"/>
      <c r="DT278" s="39"/>
      <c r="DU278" s="39"/>
      <c r="DV278" s="39"/>
      <c r="DW278" s="39"/>
      <c r="DX278" s="39"/>
      <c r="DY278" s="39"/>
      <c r="DZ278" s="39"/>
      <c r="EA278" s="39"/>
      <c r="EB278" s="39"/>
      <c r="EC278" s="39"/>
      <c r="ED278" s="39"/>
      <c r="EE278" s="39"/>
      <c r="EF278" s="39"/>
      <c r="EG278" s="39"/>
      <c r="EH278" s="39"/>
      <c r="EI278" s="39"/>
      <c r="EJ278" s="39"/>
      <c r="EK278" s="39"/>
      <c r="EL278" s="39"/>
      <c r="EM278" s="39"/>
      <c r="EN278" s="39"/>
      <c r="EO278" s="39"/>
      <c r="EP278" s="39"/>
      <c r="EQ278" s="39"/>
      <c r="ER278" s="39"/>
      <c r="ES278" s="39"/>
      <c r="ET278" s="39"/>
      <c r="EU278" s="39"/>
      <c r="EV278" s="39"/>
      <c r="EW278" s="39"/>
      <c r="EX278" s="39"/>
      <c r="EY278" s="39"/>
      <c r="EZ278" s="39"/>
      <c r="FA278" s="39"/>
      <c r="FB278" s="39"/>
      <c r="FC278" s="39"/>
      <c r="FD278" s="39"/>
      <c r="FE278" s="39"/>
      <c r="FF278" s="39"/>
      <c r="FG278" s="39"/>
      <c r="FH278" s="39"/>
      <c r="FI278" s="39"/>
      <c r="FJ278" s="39"/>
      <c r="FK278" s="39"/>
      <c r="FL278" s="39"/>
      <c r="FM278" s="39"/>
      <c r="FN278" s="39"/>
      <c r="FO278" s="39"/>
      <c r="FP278" s="39"/>
      <c r="FQ278" s="39"/>
      <c r="FR278" s="39"/>
      <c r="FS278" s="39"/>
      <c r="FT278" s="39"/>
      <c r="FU278" s="39"/>
      <c r="FV278" s="39"/>
      <c r="FW278" s="39"/>
      <c r="FX278" s="39"/>
      <c r="FY278" s="39"/>
      <c r="FZ278" s="39"/>
      <c r="GA278" s="39"/>
      <c r="GB278" s="39"/>
      <c r="GC278" s="39"/>
      <c r="GD278" s="39"/>
      <c r="GE278" s="39"/>
      <c r="GF278" s="39"/>
      <c r="GG278" s="39"/>
      <c r="GH278" s="39"/>
      <c r="GI278" s="39"/>
      <c r="GJ278" s="39"/>
      <c r="GK278" s="39"/>
      <c r="GL278" s="39"/>
      <c r="GM278" s="39"/>
      <c r="GN278" s="39"/>
      <c r="GO278" s="39"/>
      <c r="GP278" s="39"/>
      <c r="GQ278" s="39"/>
      <c r="GR278" s="39"/>
      <c r="GS278" s="39"/>
      <c r="GT278" s="39"/>
      <c r="GU278" s="39"/>
      <c r="GV278" s="39"/>
      <c r="GW278" s="39"/>
      <c r="GX278" s="39"/>
      <c r="GY278" s="39"/>
    </row>
    <row r="279" spans="1:207" s="3" customFormat="1" ht="23.1" customHeight="1" x14ac:dyDescent="0.25">
      <c r="A279" s="120"/>
      <c r="B279" s="147"/>
      <c r="C279" s="115"/>
      <c r="D279" s="120"/>
      <c r="E279" s="115"/>
      <c r="F279" s="146"/>
      <c r="G279" s="146"/>
      <c r="H279" s="140"/>
      <c r="I279" s="140"/>
      <c r="J279" s="140"/>
      <c r="K279" s="29">
        <f>SUM(L279:O279)</f>
        <v>5663802</v>
      </c>
      <c r="L279" s="66">
        <v>0</v>
      </c>
      <c r="M279" s="66">
        <v>0</v>
      </c>
      <c r="N279" s="66">
        <v>0</v>
      </c>
      <c r="O279" s="66">
        <v>5663802</v>
      </c>
      <c r="P279" s="36">
        <f>K279/H278</f>
        <v>7910.3379888268155</v>
      </c>
      <c r="Q279" s="29">
        <v>9673</v>
      </c>
      <c r="R279" s="62" t="s">
        <v>78</v>
      </c>
      <c r="S279" s="57"/>
      <c r="T279" s="57"/>
      <c r="U279" s="38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F279" s="39"/>
      <c r="AG279" s="39"/>
      <c r="AH279" s="39"/>
      <c r="AI279" s="39"/>
      <c r="AJ279" s="39"/>
      <c r="AK279" s="39"/>
      <c r="AL279" s="39"/>
      <c r="AM279" s="39"/>
      <c r="AN279" s="39"/>
      <c r="AO279" s="39"/>
      <c r="AP279" s="39"/>
      <c r="AQ279" s="39"/>
      <c r="AR279" s="39"/>
      <c r="AS279" s="39"/>
      <c r="AT279" s="39"/>
      <c r="AU279" s="39"/>
      <c r="AV279" s="39"/>
      <c r="AW279" s="39"/>
      <c r="AX279" s="39"/>
      <c r="AY279" s="39"/>
      <c r="AZ279" s="39"/>
      <c r="BA279" s="39"/>
      <c r="BB279" s="39"/>
      <c r="BC279" s="39"/>
      <c r="BD279" s="39"/>
      <c r="BE279" s="39"/>
      <c r="BF279" s="39"/>
      <c r="BG279" s="39"/>
      <c r="BH279" s="39"/>
      <c r="BI279" s="39"/>
      <c r="BJ279" s="39"/>
      <c r="BK279" s="39"/>
      <c r="BL279" s="39"/>
      <c r="BM279" s="39"/>
      <c r="BN279" s="39"/>
      <c r="BO279" s="39"/>
      <c r="BP279" s="39"/>
      <c r="BQ279" s="39"/>
      <c r="BR279" s="39"/>
      <c r="BS279" s="39"/>
      <c r="BT279" s="39"/>
      <c r="BU279" s="39"/>
      <c r="BV279" s="39"/>
      <c r="BW279" s="39"/>
      <c r="BX279" s="39"/>
      <c r="BY279" s="39"/>
      <c r="BZ279" s="39"/>
      <c r="CA279" s="39"/>
      <c r="CB279" s="39"/>
      <c r="CC279" s="39"/>
      <c r="CD279" s="39"/>
      <c r="CE279" s="39"/>
      <c r="CF279" s="39"/>
      <c r="CG279" s="39"/>
      <c r="CH279" s="39"/>
      <c r="CI279" s="39"/>
      <c r="CJ279" s="39"/>
      <c r="CK279" s="39"/>
      <c r="CL279" s="39"/>
      <c r="CM279" s="39"/>
      <c r="CN279" s="39"/>
      <c r="CO279" s="39"/>
      <c r="CP279" s="39"/>
      <c r="CQ279" s="39"/>
      <c r="CR279" s="39"/>
      <c r="CS279" s="39"/>
      <c r="CT279" s="39"/>
      <c r="CU279" s="39"/>
      <c r="CV279" s="39"/>
      <c r="CW279" s="39"/>
      <c r="CX279" s="39"/>
      <c r="CY279" s="39"/>
      <c r="CZ279" s="39"/>
      <c r="DA279" s="39"/>
      <c r="DB279" s="39"/>
      <c r="DC279" s="39"/>
      <c r="DD279" s="39"/>
      <c r="DE279" s="39"/>
      <c r="DF279" s="39"/>
      <c r="DG279" s="39"/>
      <c r="DH279" s="39"/>
      <c r="DI279" s="39"/>
      <c r="DJ279" s="39"/>
      <c r="DK279" s="39"/>
      <c r="DL279" s="39"/>
      <c r="DM279" s="39"/>
      <c r="DN279" s="39"/>
      <c r="DO279" s="39"/>
      <c r="DP279" s="39"/>
      <c r="DQ279" s="39"/>
      <c r="DR279" s="39"/>
      <c r="DS279" s="39"/>
      <c r="DT279" s="39"/>
      <c r="DU279" s="39"/>
      <c r="DV279" s="39"/>
      <c r="DW279" s="39"/>
      <c r="DX279" s="39"/>
      <c r="DY279" s="39"/>
      <c r="DZ279" s="39"/>
      <c r="EA279" s="39"/>
      <c r="EB279" s="39"/>
      <c r="EC279" s="39"/>
      <c r="ED279" s="39"/>
      <c r="EE279" s="39"/>
      <c r="EF279" s="39"/>
      <c r="EG279" s="39"/>
      <c r="EH279" s="39"/>
      <c r="EI279" s="39"/>
      <c r="EJ279" s="39"/>
      <c r="EK279" s="39"/>
      <c r="EL279" s="39"/>
      <c r="EM279" s="39"/>
      <c r="EN279" s="39"/>
      <c r="EO279" s="39"/>
      <c r="EP279" s="39"/>
      <c r="EQ279" s="39"/>
      <c r="ER279" s="39"/>
      <c r="ES279" s="39"/>
      <c r="ET279" s="39"/>
      <c r="EU279" s="39"/>
      <c r="EV279" s="39"/>
      <c r="EW279" s="39"/>
      <c r="EX279" s="39"/>
      <c r="EY279" s="39"/>
      <c r="EZ279" s="39"/>
      <c r="FA279" s="39"/>
      <c r="FB279" s="39"/>
      <c r="FC279" s="39"/>
      <c r="FD279" s="39"/>
      <c r="FE279" s="39"/>
      <c r="FF279" s="39"/>
      <c r="FG279" s="39"/>
      <c r="FH279" s="39"/>
      <c r="FI279" s="39"/>
      <c r="FJ279" s="39"/>
      <c r="FK279" s="39"/>
      <c r="FL279" s="39"/>
      <c r="FM279" s="39"/>
      <c r="FN279" s="39"/>
      <c r="FO279" s="39"/>
      <c r="FP279" s="39"/>
      <c r="FQ279" s="39"/>
      <c r="FR279" s="39"/>
      <c r="FS279" s="39"/>
      <c r="FT279" s="39"/>
      <c r="FU279" s="39"/>
      <c r="FV279" s="39"/>
      <c r="FW279" s="39"/>
      <c r="FX279" s="39"/>
      <c r="FY279" s="39"/>
      <c r="FZ279" s="39"/>
      <c r="GA279" s="39"/>
      <c r="GB279" s="39"/>
      <c r="GC279" s="39"/>
      <c r="GD279" s="39"/>
      <c r="GE279" s="39"/>
      <c r="GF279" s="39"/>
      <c r="GG279" s="39"/>
      <c r="GH279" s="39"/>
      <c r="GI279" s="39"/>
      <c r="GJ279" s="39"/>
      <c r="GK279" s="39"/>
      <c r="GL279" s="39"/>
      <c r="GM279" s="39"/>
      <c r="GN279" s="39"/>
      <c r="GO279" s="39"/>
      <c r="GP279" s="39"/>
      <c r="GQ279" s="39"/>
      <c r="GR279" s="39"/>
      <c r="GS279" s="39"/>
      <c r="GT279" s="39"/>
      <c r="GU279" s="39"/>
      <c r="GV279" s="39"/>
      <c r="GW279" s="39"/>
      <c r="GX279" s="39"/>
      <c r="GY279" s="39"/>
    </row>
    <row r="280" spans="1:207" s="3" customFormat="1" ht="23.1" customHeight="1" x14ac:dyDescent="0.25">
      <c r="A280" s="120" t="s">
        <v>1086</v>
      </c>
      <c r="B280" s="147" t="s">
        <v>239</v>
      </c>
      <c r="C280" s="115">
        <v>1953</v>
      </c>
      <c r="D280" s="120" t="s">
        <v>29</v>
      </c>
      <c r="E280" s="115" t="s">
        <v>28</v>
      </c>
      <c r="F280" s="146">
        <v>2</v>
      </c>
      <c r="G280" s="146">
        <v>2</v>
      </c>
      <c r="H280" s="140">
        <v>703.9</v>
      </c>
      <c r="I280" s="140">
        <v>381.1</v>
      </c>
      <c r="J280" s="140">
        <v>381.1</v>
      </c>
      <c r="K280" s="29">
        <f t="shared" si="59"/>
        <v>300000</v>
      </c>
      <c r="L280" s="66">
        <v>0</v>
      </c>
      <c r="M280" s="66">
        <v>0</v>
      </c>
      <c r="N280" s="66">
        <v>0</v>
      </c>
      <c r="O280" s="66">
        <v>300000</v>
      </c>
      <c r="P280" s="36">
        <f t="shared" si="58"/>
        <v>426.19690296917179</v>
      </c>
      <c r="Q280" s="29">
        <v>9673</v>
      </c>
      <c r="R280" s="62" t="s">
        <v>77</v>
      </c>
      <c r="S280" s="38"/>
      <c r="T280" s="38"/>
      <c r="U280" s="38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F280" s="39"/>
      <c r="AG280" s="39"/>
      <c r="AH280" s="39"/>
      <c r="AI280" s="39"/>
      <c r="AJ280" s="39"/>
      <c r="AK280" s="39"/>
      <c r="AL280" s="39"/>
      <c r="AM280" s="39"/>
      <c r="AN280" s="39"/>
      <c r="AO280" s="39"/>
      <c r="AP280" s="39"/>
      <c r="AQ280" s="39"/>
      <c r="AR280" s="39"/>
      <c r="AS280" s="39"/>
      <c r="AT280" s="39"/>
      <c r="AU280" s="39"/>
      <c r="AV280" s="39"/>
      <c r="AW280" s="39"/>
      <c r="AX280" s="39"/>
      <c r="AY280" s="39"/>
      <c r="AZ280" s="39"/>
      <c r="BA280" s="39"/>
      <c r="BB280" s="39"/>
      <c r="BC280" s="39"/>
      <c r="BD280" s="39"/>
      <c r="BE280" s="39"/>
      <c r="BF280" s="39"/>
      <c r="BG280" s="39"/>
      <c r="BH280" s="39"/>
      <c r="BI280" s="39"/>
      <c r="BJ280" s="39"/>
      <c r="BK280" s="39"/>
      <c r="BL280" s="39"/>
      <c r="BM280" s="39"/>
      <c r="BN280" s="39"/>
      <c r="BO280" s="39"/>
      <c r="BP280" s="39"/>
      <c r="BQ280" s="39"/>
      <c r="BR280" s="39"/>
      <c r="BS280" s="39"/>
      <c r="BT280" s="39"/>
      <c r="BU280" s="39"/>
      <c r="BV280" s="39"/>
      <c r="BW280" s="39"/>
      <c r="BX280" s="39"/>
      <c r="BY280" s="39"/>
      <c r="BZ280" s="39"/>
      <c r="CA280" s="39"/>
      <c r="CB280" s="39"/>
      <c r="CC280" s="39"/>
      <c r="CD280" s="39"/>
      <c r="CE280" s="39"/>
      <c r="CF280" s="39"/>
      <c r="CG280" s="39"/>
      <c r="CH280" s="39"/>
      <c r="CI280" s="39"/>
      <c r="CJ280" s="39"/>
      <c r="CK280" s="39"/>
      <c r="CL280" s="39"/>
      <c r="CM280" s="39"/>
      <c r="CN280" s="39"/>
      <c r="CO280" s="39"/>
      <c r="CP280" s="39"/>
      <c r="CQ280" s="39"/>
      <c r="CR280" s="39"/>
      <c r="CS280" s="39"/>
      <c r="CT280" s="39"/>
      <c r="CU280" s="39"/>
      <c r="CV280" s="39"/>
      <c r="CW280" s="39"/>
      <c r="CX280" s="39"/>
      <c r="CY280" s="39"/>
      <c r="CZ280" s="39"/>
      <c r="DA280" s="39"/>
      <c r="DB280" s="39"/>
      <c r="DC280" s="39"/>
      <c r="DD280" s="39"/>
      <c r="DE280" s="39"/>
      <c r="DF280" s="39"/>
      <c r="DG280" s="39"/>
      <c r="DH280" s="39"/>
      <c r="DI280" s="39"/>
      <c r="DJ280" s="39"/>
      <c r="DK280" s="39"/>
      <c r="DL280" s="39"/>
      <c r="DM280" s="39"/>
      <c r="DN280" s="39"/>
      <c r="DO280" s="39"/>
      <c r="DP280" s="39"/>
      <c r="DQ280" s="39"/>
      <c r="DR280" s="39"/>
      <c r="DS280" s="39"/>
      <c r="DT280" s="39"/>
      <c r="DU280" s="39"/>
      <c r="DV280" s="39"/>
      <c r="DW280" s="39"/>
      <c r="DX280" s="39"/>
      <c r="DY280" s="39"/>
      <c r="DZ280" s="39"/>
      <c r="EA280" s="39"/>
      <c r="EB280" s="39"/>
      <c r="EC280" s="39"/>
      <c r="ED280" s="39"/>
      <c r="EE280" s="39"/>
      <c r="EF280" s="39"/>
      <c r="EG280" s="39"/>
      <c r="EH280" s="39"/>
      <c r="EI280" s="39"/>
      <c r="EJ280" s="39"/>
      <c r="EK280" s="39"/>
      <c r="EL280" s="39"/>
      <c r="EM280" s="39"/>
      <c r="EN280" s="39"/>
      <c r="EO280" s="39"/>
      <c r="EP280" s="39"/>
      <c r="EQ280" s="39"/>
      <c r="ER280" s="39"/>
      <c r="ES280" s="39"/>
      <c r="ET280" s="39"/>
      <c r="EU280" s="39"/>
      <c r="EV280" s="39"/>
      <c r="EW280" s="39"/>
      <c r="EX280" s="39"/>
      <c r="EY280" s="39"/>
      <c r="EZ280" s="39"/>
      <c r="FA280" s="39"/>
      <c r="FB280" s="39"/>
      <c r="FC280" s="39"/>
      <c r="FD280" s="39"/>
      <c r="FE280" s="39"/>
      <c r="FF280" s="39"/>
      <c r="FG280" s="39"/>
      <c r="FH280" s="39"/>
      <c r="FI280" s="39"/>
      <c r="FJ280" s="39"/>
      <c r="FK280" s="39"/>
      <c r="FL280" s="39"/>
      <c r="FM280" s="39"/>
      <c r="FN280" s="39"/>
      <c r="FO280" s="39"/>
      <c r="FP280" s="39"/>
      <c r="FQ280" s="39"/>
      <c r="FR280" s="39"/>
      <c r="FS280" s="39"/>
      <c r="FT280" s="39"/>
      <c r="FU280" s="39"/>
      <c r="FV280" s="39"/>
      <c r="FW280" s="39"/>
      <c r="FX280" s="39"/>
      <c r="FY280" s="39"/>
      <c r="FZ280" s="39"/>
      <c r="GA280" s="39"/>
      <c r="GB280" s="39"/>
      <c r="GC280" s="39"/>
      <c r="GD280" s="39"/>
      <c r="GE280" s="39"/>
      <c r="GF280" s="39"/>
      <c r="GG280" s="39"/>
      <c r="GH280" s="39"/>
      <c r="GI280" s="39"/>
      <c r="GJ280" s="39"/>
      <c r="GK280" s="39"/>
      <c r="GL280" s="39"/>
      <c r="GM280" s="39"/>
      <c r="GN280" s="39"/>
      <c r="GO280" s="39"/>
      <c r="GP280" s="39"/>
      <c r="GQ280" s="39"/>
      <c r="GR280" s="39"/>
      <c r="GS280" s="39"/>
      <c r="GT280" s="39"/>
      <c r="GU280" s="39"/>
      <c r="GV280" s="39"/>
      <c r="GW280" s="39"/>
      <c r="GX280" s="39"/>
      <c r="GY280" s="39"/>
    </row>
    <row r="281" spans="1:207" s="3" customFormat="1" ht="23.1" customHeight="1" x14ac:dyDescent="0.25">
      <c r="A281" s="120"/>
      <c r="B281" s="147"/>
      <c r="C281" s="115"/>
      <c r="D281" s="120"/>
      <c r="E281" s="115"/>
      <c r="F281" s="146"/>
      <c r="G281" s="146"/>
      <c r="H281" s="140"/>
      <c r="I281" s="140"/>
      <c r="J281" s="140"/>
      <c r="K281" s="29">
        <f>SUM(L281:O281)</f>
        <v>4256700</v>
      </c>
      <c r="L281" s="66">
        <v>0</v>
      </c>
      <c r="M281" s="66">
        <v>0</v>
      </c>
      <c r="N281" s="66">
        <v>0</v>
      </c>
      <c r="O281" s="66">
        <v>4256700</v>
      </c>
      <c r="P281" s="36">
        <f>K281/H280</f>
        <v>6047.3078562295786</v>
      </c>
      <c r="Q281" s="29">
        <v>9673</v>
      </c>
      <c r="R281" s="62" t="s">
        <v>78</v>
      </c>
      <c r="S281" s="38"/>
      <c r="T281" s="38"/>
      <c r="U281" s="38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F281" s="39"/>
      <c r="AG281" s="39"/>
      <c r="AH281" s="39"/>
      <c r="AI281" s="39"/>
      <c r="AJ281" s="39"/>
      <c r="AK281" s="39"/>
      <c r="AL281" s="39"/>
      <c r="AM281" s="39"/>
      <c r="AN281" s="39"/>
      <c r="AO281" s="39"/>
      <c r="AP281" s="39"/>
      <c r="AQ281" s="39"/>
      <c r="AR281" s="39"/>
      <c r="AS281" s="39"/>
      <c r="AT281" s="39"/>
      <c r="AU281" s="39"/>
      <c r="AV281" s="39"/>
      <c r="AW281" s="39"/>
      <c r="AX281" s="39"/>
      <c r="AY281" s="39"/>
      <c r="AZ281" s="39"/>
      <c r="BA281" s="39"/>
      <c r="BB281" s="39"/>
      <c r="BC281" s="39"/>
      <c r="BD281" s="39"/>
      <c r="BE281" s="39"/>
      <c r="BF281" s="39"/>
      <c r="BG281" s="39"/>
      <c r="BH281" s="39"/>
      <c r="BI281" s="39"/>
      <c r="BJ281" s="39"/>
      <c r="BK281" s="39"/>
      <c r="BL281" s="39"/>
      <c r="BM281" s="39"/>
      <c r="BN281" s="39"/>
      <c r="BO281" s="39"/>
      <c r="BP281" s="39"/>
      <c r="BQ281" s="39"/>
      <c r="BR281" s="39"/>
      <c r="BS281" s="39"/>
      <c r="BT281" s="39"/>
      <c r="BU281" s="39"/>
      <c r="BV281" s="39"/>
      <c r="BW281" s="39"/>
      <c r="BX281" s="39"/>
      <c r="BY281" s="39"/>
      <c r="BZ281" s="39"/>
      <c r="CA281" s="39"/>
      <c r="CB281" s="39"/>
      <c r="CC281" s="39"/>
      <c r="CD281" s="39"/>
      <c r="CE281" s="39"/>
      <c r="CF281" s="39"/>
      <c r="CG281" s="39"/>
      <c r="CH281" s="39"/>
      <c r="CI281" s="39"/>
      <c r="CJ281" s="39"/>
      <c r="CK281" s="39"/>
      <c r="CL281" s="39"/>
      <c r="CM281" s="39"/>
      <c r="CN281" s="39"/>
      <c r="CO281" s="39"/>
      <c r="CP281" s="39"/>
      <c r="CQ281" s="39"/>
      <c r="CR281" s="39"/>
      <c r="CS281" s="39"/>
      <c r="CT281" s="39"/>
      <c r="CU281" s="39"/>
      <c r="CV281" s="39"/>
      <c r="CW281" s="39"/>
      <c r="CX281" s="39"/>
      <c r="CY281" s="39"/>
      <c r="CZ281" s="39"/>
      <c r="DA281" s="39"/>
      <c r="DB281" s="39"/>
      <c r="DC281" s="39"/>
      <c r="DD281" s="39"/>
      <c r="DE281" s="39"/>
      <c r="DF281" s="39"/>
      <c r="DG281" s="39"/>
      <c r="DH281" s="39"/>
      <c r="DI281" s="39"/>
      <c r="DJ281" s="39"/>
      <c r="DK281" s="39"/>
      <c r="DL281" s="39"/>
      <c r="DM281" s="39"/>
      <c r="DN281" s="39"/>
      <c r="DO281" s="39"/>
      <c r="DP281" s="39"/>
      <c r="DQ281" s="39"/>
      <c r="DR281" s="39"/>
      <c r="DS281" s="39"/>
      <c r="DT281" s="39"/>
      <c r="DU281" s="39"/>
      <c r="DV281" s="39"/>
      <c r="DW281" s="39"/>
      <c r="DX281" s="39"/>
      <c r="DY281" s="39"/>
      <c r="DZ281" s="39"/>
      <c r="EA281" s="39"/>
      <c r="EB281" s="39"/>
      <c r="EC281" s="39"/>
      <c r="ED281" s="39"/>
      <c r="EE281" s="39"/>
      <c r="EF281" s="39"/>
      <c r="EG281" s="39"/>
      <c r="EH281" s="39"/>
      <c r="EI281" s="39"/>
      <c r="EJ281" s="39"/>
      <c r="EK281" s="39"/>
      <c r="EL281" s="39"/>
      <c r="EM281" s="39"/>
      <c r="EN281" s="39"/>
      <c r="EO281" s="39"/>
      <c r="EP281" s="39"/>
      <c r="EQ281" s="39"/>
      <c r="ER281" s="39"/>
      <c r="ES281" s="39"/>
      <c r="ET281" s="39"/>
      <c r="EU281" s="39"/>
      <c r="EV281" s="39"/>
      <c r="EW281" s="39"/>
      <c r="EX281" s="39"/>
      <c r="EY281" s="39"/>
      <c r="EZ281" s="39"/>
      <c r="FA281" s="39"/>
      <c r="FB281" s="39"/>
      <c r="FC281" s="39"/>
      <c r="FD281" s="39"/>
      <c r="FE281" s="39"/>
      <c r="FF281" s="39"/>
      <c r="FG281" s="39"/>
      <c r="FH281" s="39"/>
      <c r="FI281" s="39"/>
      <c r="FJ281" s="39"/>
      <c r="FK281" s="39"/>
      <c r="FL281" s="39"/>
      <c r="FM281" s="39"/>
      <c r="FN281" s="39"/>
      <c r="FO281" s="39"/>
      <c r="FP281" s="39"/>
      <c r="FQ281" s="39"/>
      <c r="FR281" s="39"/>
      <c r="FS281" s="39"/>
      <c r="FT281" s="39"/>
      <c r="FU281" s="39"/>
      <c r="FV281" s="39"/>
      <c r="FW281" s="39"/>
      <c r="FX281" s="39"/>
      <c r="FY281" s="39"/>
      <c r="FZ281" s="39"/>
      <c r="GA281" s="39"/>
      <c r="GB281" s="39"/>
      <c r="GC281" s="39"/>
      <c r="GD281" s="39"/>
      <c r="GE281" s="39"/>
      <c r="GF281" s="39"/>
      <c r="GG281" s="39"/>
      <c r="GH281" s="39"/>
      <c r="GI281" s="39"/>
      <c r="GJ281" s="39"/>
      <c r="GK281" s="39"/>
      <c r="GL281" s="39"/>
      <c r="GM281" s="39"/>
      <c r="GN281" s="39"/>
      <c r="GO281" s="39"/>
      <c r="GP281" s="39"/>
      <c r="GQ281" s="39"/>
      <c r="GR281" s="39"/>
      <c r="GS281" s="39"/>
      <c r="GT281" s="39"/>
      <c r="GU281" s="39"/>
      <c r="GV281" s="39"/>
      <c r="GW281" s="39"/>
      <c r="GX281" s="39"/>
      <c r="GY281" s="39"/>
    </row>
    <row r="282" spans="1:207" s="3" customFormat="1" ht="38.25" customHeight="1" x14ac:dyDescent="0.25">
      <c r="A282" s="46" t="s">
        <v>1087</v>
      </c>
      <c r="B282" s="71" t="s">
        <v>240</v>
      </c>
      <c r="C282" s="39" t="s">
        <v>277</v>
      </c>
      <c r="D282" s="46" t="s">
        <v>29</v>
      </c>
      <c r="E282" s="39" t="s">
        <v>28</v>
      </c>
      <c r="F282" s="32">
        <v>2</v>
      </c>
      <c r="G282" s="32">
        <v>1</v>
      </c>
      <c r="H282" s="33">
        <v>345.9</v>
      </c>
      <c r="I282" s="33">
        <v>154.9</v>
      </c>
      <c r="J282" s="33">
        <v>154.9</v>
      </c>
      <c r="K282" s="29">
        <f t="shared" si="59"/>
        <v>2368228</v>
      </c>
      <c r="L282" s="29">
        <v>0</v>
      </c>
      <c r="M282" s="29">
        <v>0</v>
      </c>
      <c r="N282" s="29">
        <v>0</v>
      </c>
      <c r="O282" s="33">
        <v>2368228</v>
      </c>
      <c r="P282" s="36">
        <f t="shared" si="58"/>
        <v>6846.568372361955</v>
      </c>
      <c r="Q282" s="29">
        <v>9673</v>
      </c>
      <c r="R282" s="50" t="s">
        <v>78</v>
      </c>
      <c r="S282" s="10"/>
      <c r="T282" s="10"/>
      <c r="U282" s="10"/>
    </row>
    <row r="283" spans="1:207" s="3" customFormat="1" ht="23.1" customHeight="1" x14ac:dyDescent="0.25">
      <c r="A283" s="46" t="s">
        <v>1088</v>
      </c>
      <c r="B283" s="71" t="s">
        <v>241</v>
      </c>
      <c r="C283" s="39">
        <v>1960</v>
      </c>
      <c r="D283" s="46" t="s">
        <v>29</v>
      </c>
      <c r="E283" s="39" t="s">
        <v>28</v>
      </c>
      <c r="F283" s="32">
        <v>2</v>
      </c>
      <c r="G283" s="32">
        <v>1</v>
      </c>
      <c r="H283" s="33">
        <v>503.6</v>
      </c>
      <c r="I283" s="33">
        <v>275.60000000000002</v>
      </c>
      <c r="J283" s="33">
        <v>236.4</v>
      </c>
      <c r="K283" s="29">
        <f t="shared" si="59"/>
        <v>2796581</v>
      </c>
      <c r="L283" s="35">
        <v>0</v>
      </c>
      <c r="M283" s="35">
        <v>0</v>
      </c>
      <c r="N283" s="35">
        <v>0</v>
      </c>
      <c r="O283" s="33">
        <v>2796581</v>
      </c>
      <c r="P283" s="36">
        <f t="shared" si="58"/>
        <v>5553.1791104050835</v>
      </c>
      <c r="Q283" s="29">
        <v>9673</v>
      </c>
      <c r="R283" s="50" t="s">
        <v>78</v>
      </c>
      <c r="S283" s="69"/>
      <c r="T283" s="69"/>
      <c r="U283" s="10"/>
    </row>
    <row r="284" spans="1:207" s="3" customFormat="1" ht="23.1" customHeight="1" x14ac:dyDescent="0.25">
      <c r="A284" s="46" t="s">
        <v>1089</v>
      </c>
      <c r="B284" s="30" t="s">
        <v>242</v>
      </c>
      <c r="C284" s="39">
        <v>1917</v>
      </c>
      <c r="D284" s="46" t="s">
        <v>29</v>
      </c>
      <c r="E284" s="39" t="s">
        <v>28</v>
      </c>
      <c r="F284" s="32">
        <v>2</v>
      </c>
      <c r="G284" s="32">
        <v>2</v>
      </c>
      <c r="H284" s="35">
        <v>836.9</v>
      </c>
      <c r="I284" s="35">
        <v>276.89999999999998</v>
      </c>
      <c r="J284" s="35">
        <v>276.89999999999998</v>
      </c>
      <c r="K284" s="29">
        <f t="shared" si="59"/>
        <v>4348836</v>
      </c>
      <c r="L284" s="66">
        <v>0</v>
      </c>
      <c r="M284" s="66">
        <v>0</v>
      </c>
      <c r="N284" s="66">
        <v>0</v>
      </c>
      <c r="O284" s="33">
        <v>4348836</v>
      </c>
      <c r="P284" s="36">
        <f t="shared" si="58"/>
        <v>5196.3627673557176</v>
      </c>
      <c r="Q284" s="29">
        <v>9673</v>
      </c>
      <c r="R284" s="50" t="s">
        <v>78</v>
      </c>
      <c r="S284" s="10"/>
      <c r="T284" s="10"/>
      <c r="U284" s="10"/>
    </row>
    <row r="285" spans="1:207" s="9" customFormat="1" ht="21.95" customHeight="1" x14ac:dyDescent="0.25">
      <c r="A285" s="46" t="s">
        <v>1090</v>
      </c>
      <c r="B285" s="71" t="s">
        <v>243</v>
      </c>
      <c r="C285" s="39">
        <v>1952</v>
      </c>
      <c r="D285" s="46" t="s">
        <v>29</v>
      </c>
      <c r="E285" s="39" t="s">
        <v>28</v>
      </c>
      <c r="F285" s="32">
        <v>2</v>
      </c>
      <c r="G285" s="32">
        <v>1</v>
      </c>
      <c r="H285" s="33">
        <v>1437.8</v>
      </c>
      <c r="I285" s="33">
        <v>277.89999999999998</v>
      </c>
      <c r="J285" s="33">
        <v>245.1</v>
      </c>
      <c r="K285" s="29">
        <f t="shared" si="59"/>
        <v>5810443.5</v>
      </c>
      <c r="L285" s="66">
        <v>0</v>
      </c>
      <c r="M285" s="66">
        <v>0</v>
      </c>
      <c r="N285" s="66">
        <v>0</v>
      </c>
      <c r="O285" s="33">
        <v>5810443.5</v>
      </c>
      <c r="P285" s="36">
        <f t="shared" si="58"/>
        <v>4041.2042704131313</v>
      </c>
      <c r="Q285" s="29">
        <v>9673</v>
      </c>
      <c r="R285" s="59" t="s">
        <v>79</v>
      </c>
      <c r="S285" s="10"/>
      <c r="T285" s="10"/>
      <c r="U285" s="10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</row>
    <row r="286" spans="1:207" s="9" customFormat="1" ht="35.25" customHeight="1" x14ac:dyDescent="0.25">
      <c r="A286" s="46" t="s">
        <v>1091</v>
      </c>
      <c r="B286" s="71" t="s">
        <v>244</v>
      </c>
      <c r="C286" s="39" t="s">
        <v>279</v>
      </c>
      <c r="D286" s="46" t="s">
        <v>29</v>
      </c>
      <c r="E286" s="39" t="s">
        <v>28</v>
      </c>
      <c r="F286" s="32">
        <v>2</v>
      </c>
      <c r="G286" s="32">
        <v>1</v>
      </c>
      <c r="H286" s="33">
        <v>793.1</v>
      </c>
      <c r="I286" s="33">
        <v>383.7</v>
      </c>
      <c r="J286" s="33">
        <v>383.7</v>
      </c>
      <c r="K286" s="29">
        <f t="shared" si="59"/>
        <v>3696792</v>
      </c>
      <c r="L286" s="66">
        <v>0</v>
      </c>
      <c r="M286" s="66">
        <v>0</v>
      </c>
      <c r="N286" s="66">
        <v>0</v>
      </c>
      <c r="O286" s="35">
        <v>3696792</v>
      </c>
      <c r="P286" s="36">
        <f t="shared" si="58"/>
        <v>4661.1927877947292</v>
      </c>
      <c r="Q286" s="29">
        <v>9673</v>
      </c>
      <c r="R286" s="50" t="s">
        <v>78</v>
      </c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0"/>
      <c r="BO286" s="10"/>
      <c r="BP286" s="10"/>
      <c r="BQ286" s="10"/>
      <c r="BR286" s="10"/>
      <c r="BS286" s="10"/>
      <c r="BT286" s="10"/>
      <c r="BU286" s="10"/>
      <c r="BV286" s="10"/>
      <c r="BW286" s="10"/>
      <c r="BX286" s="10"/>
      <c r="BY286" s="10"/>
      <c r="BZ286" s="10"/>
      <c r="CA286" s="10"/>
      <c r="CB286" s="10"/>
      <c r="CC286" s="10"/>
      <c r="CD286" s="10"/>
      <c r="CE286" s="10"/>
      <c r="CF286" s="10"/>
      <c r="CG286" s="10"/>
      <c r="CH286" s="10"/>
      <c r="CI286" s="10"/>
      <c r="CJ286" s="10"/>
      <c r="CK286" s="10"/>
      <c r="CL286" s="10"/>
      <c r="CM286" s="10"/>
      <c r="CN286" s="10"/>
      <c r="CO286" s="10"/>
      <c r="CP286" s="10"/>
      <c r="CQ286" s="10"/>
      <c r="CR286" s="10"/>
      <c r="CS286" s="10"/>
      <c r="CT286" s="10"/>
      <c r="CU286" s="10"/>
      <c r="CV286" s="10"/>
      <c r="CW286" s="10"/>
      <c r="CX286" s="10"/>
      <c r="CY286" s="10"/>
      <c r="CZ286" s="10"/>
      <c r="DA286" s="10"/>
      <c r="DB286" s="10"/>
      <c r="DC286" s="10"/>
      <c r="DD286" s="10"/>
      <c r="DE286" s="10"/>
      <c r="DF286" s="10"/>
      <c r="DG286" s="10"/>
      <c r="DH286" s="10"/>
      <c r="DI286" s="10"/>
      <c r="DJ286" s="10"/>
      <c r="DK286" s="10"/>
      <c r="DL286" s="10"/>
      <c r="DM286" s="10"/>
      <c r="DN286" s="10"/>
      <c r="DO286" s="10"/>
      <c r="DP286" s="10"/>
      <c r="DQ286" s="10"/>
      <c r="DR286" s="10"/>
      <c r="DS286" s="10"/>
      <c r="DT286" s="10"/>
      <c r="DU286" s="10"/>
      <c r="DV286" s="10"/>
      <c r="DW286" s="10"/>
      <c r="DX286" s="10"/>
      <c r="DY286" s="10"/>
      <c r="DZ286" s="10"/>
      <c r="EA286" s="10"/>
      <c r="EB286" s="10"/>
      <c r="EC286" s="10"/>
      <c r="ED286" s="10"/>
      <c r="EE286" s="10"/>
      <c r="EF286" s="10"/>
      <c r="EG286" s="10"/>
      <c r="EH286" s="10"/>
      <c r="EI286" s="10"/>
      <c r="EJ286" s="10"/>
      <c r="EK286" s="10"/>
      <c r="EL286" s="10"/>
      <c r="EM286" s="10"/>
      <c r="EN286" s="10"/>
      <c r="EO286" s="10"/>
      <c r="EP286" s="10"/>
      <c r="EQ286" s="10"/>
      <c r="ER286" s="10"/>
      <c r="ES286" s="10"/>
      <c r="ET286" s="10"/>
      <c r="EU286" s="10"/>
      <c r="EV286" s="10"/>
      <c r="EW286" s="10"/>
      <c r="EX286" s="10"/>
      <c r="EY286" s="10"/>
      <c r="EZ286" s="10"/>
      <c r="FA286" s="10"/>
      <c r="FB286" s="10"/>
      <c r="FC286" s="10"/>
      <c r="FD286" s="10"/>
      <c r="FE286" s="10"/>
      <c r="FF286" s="10"/>
      <c r="FG286" s="10"/>
      <c r="FH286" s="10"/>
      <c r="FI286" s="10"/>
      <c r="FJ286" s="10"/>
      <c r="FK286" s="10"/>
      <c r="FL286" s="10"/>
      <c r="FM286" s="10"/>
      <c r="FN286" s="10"/>
      <c r="FO286" s="10"/>
      <c r="FP286" s="10"/>
      <c r="FQ286" s="10"/>
      <c r="FR286" s="10"/>
      <c r="FS286" s="10"/>
      <c r="FT286" s="10"/>
      <c r="FU286" s="10"/>
      <c r="FV286" s="10"/>
      <c r="FW286" s="10"/>
      <c r="FX286" s="10"/>
      <c r="FY286" s="10"/>
      <c r="FZ286" s="10"/>
      <c r="GA286" s="10"/>
      <c r="GB286" s="10"/>
      <c r="GC286" s="10"/>
      <c r="GD286" s="10"/>
      <c r="GE286" s="10"/>
      <c r="GF286" s="10"/>
      <c r="GG286" s="10"/>
      <c r="GH286" s="10"/>
      <c r="GI286" s="10"/>
      <c r="GJ286" s="10"/>
      <c r="GK286" s="10"/>
      <c r="GL286" s="10"/>
      <c r="GM286" s="10"/>
      <c r="GN286" s="10"/>
      <c r="GO286" s="10"/>
      <c r="GP286" s="10"/>
      <c r="GQ286" s="10"/>
      <c r="GR286" s="10"/>
      <c r="GS286" s="10"/>
      <c r="GT286" s="10"/>
      <c r="GU286" s="10"/>
      <c r="GV286" s="10"/>
      <c r="GW286" s="10"/>
      <c r="GX286" s="10"/>
      <c r="GY286" s="10"/>
    </row>
    <row r="287" spans="1:207" ht="21.95" customHeight="1" x14ac:dyDescent="0.25">
      <c r="A287" s="120" t="s">
        <v>1092</v>
      </c>
      <c r="B287" s="127" t="s">
        <v>245</v>
      </c>
      <c r="C287" s="115">
        <v>1947</v>
      </c>
      <c r="D287" s="120" t="s">
        <v>29</v>
      </c>
      <c r="E287" s="115" t="s">
        <v>28</v>
      </c>
      <c r="F287" s="119">
        <v>2</v>
      </c>
      <c r="G287" s="119">
        <v>3</v>
      </c>
      <c r="H287" s="144">
        <v>1929.4</v>
      </c>
      <c r="I287" s="144">
        <v>1000.2</v>
      </c>
      <c r="J287" s="144">
        <v>963.8</v>
      </c>
      <c r="K287" s="22">
        <f>SUM(L287:O287)</f>
        <v>6242020</v>
      </c>
      <c r="L287" s="22">
        <v>0</v>
      </c>
      <c r="M287" s="22">
        <v>0</v>
      </c>
      <c r="N287" s="22">
        <v>0</v>
      </c>
      <c r="O287" s="22">
        <v>6242020</v>
      </c>
      <c r="P287" s="22">
        <f>K287/H287</f>
        <v>3235.2130195915829</v>
      </c>
      <c r="Q287" s="22">
        <v>9673</v>
      </c>
      <c r="R287" s="50" t="s">
        <v>77</v>
      </c>
    </row>
    <row r="288" spans="1:207" s="9" customFormat="1" ht="21.95" customHeight="1" x14ac:dyDescent="0.25">
      <c r="A288" s="120"/>
      <c r="B288" s="127"/>
      <c r="C288" s="115"/>
      <c r="D288" s="120"/>
      <c r="E288" s="115"/>
      <c r="F288" s="119"/>
      <c r="G288" s="119"/>
      <c r="H288" s="144"/>
      <c r="I288" s="144"/>
      <c r="J288" s="144"/>
      <c r="K288" s="29">
        <f t="shared" si="59"/>
        <v>6036127.5</v>
      </c>
      <c r="L288" s="66">
        <v>0</v>
      </c>
      <c r="M288" s="66">
        <v>0</v>
      </c>
      <c r="N288" s="66">
        <v>0</v>
      </c>
      <c r="O288" s="33">
        <v>6036127.5</v>
      </c>
      <c r="P288" s="36">
        <f>K288/H287</f>
        <v>3128.4997926816627</v>
      </c>
      <c r="Q288" s="29">
        <v>9673</v>
      </c>
      <c r="R288" s="50" t="s">
        <v>78</v>
      </c>
      <c r="S288" s="67"/>
      <c r="T288" s="67"/>
      <c r="U288" s="68"/>
    </row>
    <row r="289" spans="1:207" s="10" customFormat="1" ht="21.95" customHeight="1" x14ac:dyDescent="0.25">
      <c r="A289" s="46" t="s">
        <v>1925</v>
      </c>
      <c r="B289" s="71" t="s">
        <v>246</v>
      </c>
      <c r="C289" s="39">
        <v>1946</v>
      </c>
      <c r="D289" s="46" t="s">
        <v>29</v>
      </c>
      <c r="E289" s="39" t="s">
        <v>28</v>
      </c>
      <c r="F289" s="32">
        <v>2</v>
      </c>
      <c r="G289" s="32">
        <v>1</v>
      </c>
      <c r="H289" s="33">
        <v>656.7</v>
      </c>
      <c r="I289" s="33">
        <v>346.4</v>
      </c>
      <c r="J289" s="33">
        <v>309.39999999999998</v>
      </c>
      <c r="K289" s="29">
        <f t="shared" si="59"/>
        <v>4703408.5</v>
      </c>
      <c r="L289" s="33">
        <v>0</v>
      </c>
      <c r="M289" s="33">
        <v>0</v>
      </c>
      <c r="N289" s="33">
        <v>0</v>
      </c>
      <c r="O289" s="33">
        <v>4703408.5</v>
      </c>
      <c r="P289" s="36">
        <f t="shared" si="58"/>
        <v>7162.1874524135828</v>
      </c>
      <c r="Q289" s="29">
        <v>9673</v>
      </c>
      <c r="R289" s="50" t="s">
        <v>78</v>
      </c>
      <c r="S289" s="67"/>
      <c r="T289" s="67"/>
      <c r="U289" s="67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  <c r="BO289" s="9"/>
      <c r="BP289" s="9"/>
      <c r="BQ289" s="9"/>
      <c r="BR289" s="9"/>
      <c r="BS289" s="9"/>
      <c r="BT289" s="9"/>
      <c r="BU289" s="9"/>
      <c r="BV289" s="9"/>
      <c r="BW289" s="9"/>
      <c r="BX289" s="9"/>
      <c r="BY289" s="9"/>
      <c r="BZ289" s="9"/>
      <c r="CA289" s="9"/>
      <c r="CB289" s="9"/>
      <c r="CC289" s="9"/>
      <c r="CD289" s="9"/>
      <c r="CE289" s="9"/>
      <c r="CF289" s="9"/>
      <c r="CG289" s="9"/>
      <c r="CH289" s="9"/>
      <c r="CI289" s="9"/>
      <c r="CJ289" s="9"/>
      <c r="CK289" s="9"/>
      <c r="CL289" s="9"/>
      <c r="CM289" s="9"/>
      <c r="CN289" s="9"/>
      <c r="CO289" s="9"/>
      <c r="CP289" s="9"/>
      <c r="CQ289" s="9"/>
      <c r="CR289" s="9"/>
      <c r="CS289" s="9"/>
      <c r="CT289" s="9"/>
      <c r="CU289" s="9"/>
      <c r="CV289" s="9"/>
      <c r="CW289" s="9"/>
      <c r="CX289" s="9"/>
      <c r="CY289" s="9"/>
      <c r="CZ289" s="9"/>
      <c r="DA289" s="9"/>
      <c r="DB289" s="9"/>
      <c r="DC289" s="9"/>
      <c r="DD289" s="9"/>
      <c r="DE289" s="9"/>
      <c r="DF289" s="9"/>
      <c r="DG289" s="9"/>
      <c r="DH289" s="9"/>
      <c r="DI289" s="9"/>
      <c r="DJ289" s="9"/>
      <c r="DK289" s="9"/>
      <c r="DL289" s="9"/>
      <c r="DM289" s="9"/>
      <c r="DN289" s="9"/>
      <c r="DO289" s="9"/>
      <c r="DP289" s="9"/>
      <c r="DQ289" s="9"/>
      <c r="DR289" s="9"/>
      <c r="DS289" s="9"/>
      <c r="DT289" s="9"/>
      <c r="DU289" s="9"/>
      <c r="DV289" s="9"/>
      <c r="DW289" s="9"/>
      <c r="DX289" s="9"/>
      <c r="DY289" s="9"/>
      <c r="DZ289" s="9"/>
      <c r="EA289" s="9"/>
      <c r="EB289" s="9"/>
      <c r="EC289" s="9"/>
      <c r="ED289" s="9"/>
      <c r="EE289" s="9"/>
      <c r="EF289" s="9"/>
      <c r="EG289" s="9"/>
      <c r="EH289" s="9"/>
      <c r="EI289" s="9"/>
      <c r="EJ289" s="9"/>
      <c r="EK289" s="9"/>
      <c r="EL289" s="9"/>
      <c r="EM289" s="9"/>
      <c r="EN289" s="9"/>
      <c r="EO289" s="9"/>
      <c r="EP289" s="9"/>
      <c r="EQ289" s="9"/>
      <c r="ER289" s="9"/>
      <c r="ES289" s="9"/>
      <c r="ET289" s="9"/>
      <c r="EU289" s="9"/>
      <c r="EV289" s="9"/>
      <c r="EW289" s="9"/>
      <c r="EX289" s="9"/>
      <c r="EY289" s="9"/>
      <c r="EZ289" s="9"/>
      <c r="FA289" s="9"/>
      <c r="FB289" s="9"/>
      <c r="FC289" s="9"/>
      <c r="FD289" s="9"/>
      <c r="FE289" s="9"/>
      <c r="FF289" s="9"/>
      <c r="FG289" s="9"/>
      <c r="FH289" s="9"/>
      <c r="FI289" s="9"/>
      <c r="FJ289" s="9"/>
      <c r="FK289" s="9"/>
      <c r="FL289" s="9"/>
      <c r="FM289" s="9"/>
      <c r="FN289" s="9"/>
      <c r="FO289" s="9"/>
      <c r="FP289" s="9"/>
      <c r="FQ289" s="9"/>
      <c r="FR289" s="9"/>
      <c r="FS289" s="9"/>
      <c r="FT289" s="9"/>
      <c r="FU289" s="9"/>
      <c r="FV289" s="9"/>
      <c r="FW289" s="9"/>
      <c r="FX289" s="9"/>
      <c r="FY289" s="9"/>
      <c r="FZ289" s="9"/>
      <c r="GA289" s="9"/>
      <c r="GB289" s="9"/>
      <c r="GC289" s="9"/>
      <c r="GD289" s="9"/>
      <c r="GE289" s="9"/>
      <c r="GF289" s="9"/>
      <c r="GG289" s="9"/>
      <c r="GH289" s="9"/>
      <c r="GI289" s="9"/>
      <c r="GJ289" s="9"/>
      <c r="GK289" s="9"/>
      <c r="GL289" s="9"/>
      <c r="GM289" s="9"/>
      <c r="GN289" s="9"/>
      <c r="GO289" s="9"/>
      <c r="GP289" s="9"/>
      <c r="GQ289" s="9"/>
      <c r="GR289" s="9"/>
      <c r="GS289" s="9"/>
      <c r="GT289" s="9"/>
      <c r="GU289" s="9"/>
      <c r="GV289" s="9"/>
      <c r="GW289" s="9"/>
      <c r="GX289" s="9"/>
      <c r="GY289" s="9"/>
    </row>
    <row r="290" spans="1:207" s="39" customFormat="1" ht="21.95" customHeight="1" x14ac:dyDescent="0.25">
      <c r="A290" s="46" t="s">
        <v>1093</v>
      </c>
      <c r="B290" s="71" t="s">
        <v>247</v>
      </c>
      <c r="C290" s="39">
        <v>1959</v>
      </c>
      <c r="D290" s="46" t="s">
        <v>29</v>
      </c>
      <c r="E290" s="39" t="s">
        <v>28</v>
      </c>
      <c r="F290" s="32">
        <v>2</v>
      </c>
      <c r="G290" s="32">
        <v>2</v>
      </c>
      <c r="H290" s="33">
        <v>818.4</v>
      </c>
      <c r="I290" s="33">
        <v>437.7</v>
      </c>
      <c r="J290" s="33">
        <v>437.7</v>
      </c>
      <c r="K290" s="29">
        <f t="shared" si="59"/>
        <v>5058532.5</v>
      </c>
      <c r="L290" s="66">
        <v>0</v>
      </c>
      <c r="M290" s="66">
        <v>0</v>
      </c>
      <c r="N290" s="66">
        <v>0</v>
      </c>
      <c r="O290" s="66">
        <v>5058532.5</v>
      </c>
      <c r="P290" s="36">
        <f t="shared" si="58"/>
        <v>6181.002565982405</v>
      </c>
      <c r="Q290" s="29">
        <v>9673</v>
      </c>
      <c r="R290" s="50" t="s">
        <v>78</v>
      </c>
      <c r="S290" s="67"/>
      <c r="T290" s="67"/>
      <c r="U290" s="67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  <c r="BT290" s="9"/>
      <c r="BU290" s="9"/>
      <c r="BV290" s="9"/>
      <c r="BW290" s="9"/>
      <c r="BX290" s="9"/>
      <c r="BY290" s="9"/>
      <c r="BZ290" s="9"/>
      <c r="CA290" s="9"/>
      <c r="CB290" s="9"/>
      <c r="CC290" s="9"/>
      <c r="CD290" s="9"/>
      <c r="CE290" s="9"/>
      <c r="CF290" s="9"/>
      <c r="CG290" s="9"/>
      <c r="CH290" s="9"/>
      <c r="CI290" s="9"/>
      <c r="CJ290" s="9"/>
      <c r="CK290" s="9"/>
      <c r="CL290" s="9"/>
      <c r="CM290" s="9"/>
      <c r="CN290" s="9"/>
      <c r="CO290" s="9"/>
      <c r="CP290" s="9"/>
      <c r="CQ290" s="9"/>
      <c r="CR290" s="9"/>
      <c r="CS290" s="9"/>
      <c r="CT290" s="9"/>
      <c r="CU290" s="9"/>
      <c r="CV290" s="9"/>
      <c r="CW290" s="9"/>
      <c r="CX290" s="9"/>
      <c r="CY290" s="9"/>
      <c r="CZ290" s="9"/>
      <c r="DA290" s="9"/>
      <c r="DB290" s="9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  <c r="EY290" s="9"/>
      <c r="EZ290" s="9"/>
      <c r="FA290" s="9"/>
      <c r="FB290" s="9"/>
      <c r="FC290" s="9"/>
      <c r="FD290" s="9"/>
      <c r="FE290" s="9"/>
      <c r="FF290" s="9"/>
      <c r="FG290" s="9"/>
      <c r="FH290" s="9"/>
      <c r="FI290" s="9"/>
      <c r="FJ290" s="9"/>
      <c r="FK290" s="9"/>
      <c r="FL290" s="9"/>
      <c r="FM290" s="9"/>
      <c r="FN290" s="9"/>
      <c r="FO290" s="9"/>
      <c r="FP290" s="9"/>
      <c r="FQ290" s="9"/>
      <c r="FR290" s="9"/>
      <c r="FS290" s="9"/>
      <c r="FT290" s="9"/>
      <c r="FU290" s="9"/>
      <c r="FV290" s="9"/>
      <c r="FW290" s="9"/>
      <c r="FX290" s="9"/>
      <c r="FY290" s="9"/>
      <c r="FZ290" s="9"/>
      <c r="GA290" s="9"/>
      <c r="GB290" s="9"/>
      <c r="GC290" s="9"/>
      <c r="GD290" s="9"/>
      <c r="GE290" s="9"/>
      <c r="GF290" s="9"/>
      <c r="GG290" s="9"/>
      <c r="GH290" s="9"/>
      <c r="GI290" s="9"/>
      <c r="GJ290" s="9"/>
      <c r="GK290" s="9"/>
      <c r="GL290" s="9"/>
      <c r="GM290" s="9"/>
      <c r="GN290" s="9"/>
      <c r="GO290" s="9"/>
      <c r="GP290" s="9"/>
      <c r="GQ290" s="9"/>
      <c r="GR290" s="9"/>
      <c r="GS290" s="9"/>
      <c r="GT290" s="9"/>
      <c r="GU290" s="9"/>
      <c r="GV290" s="9"/>
      <c r="GW290" s="9"/>
      <c r="GX290" s="9"/>
      <c r="GY290" s="9"/>
    </row>
    <row r="291" spans="1:207" s="39" customFormat="1" ht="21.95" customHeight="1" x14ac:dyDescent="0.25">
      <c r="A291" s="46" t="s">
        <v>1094</v>
      </c>
      <c r="B291" s="71" t="s">
        <v>248</v>
      </c>
      <c r="C291" s="39">
        <v>1917</v>
      </c>
      <c r="D291" s="46" t="s">
        <v>29</v>
      </c>
      <c r="E291" s="39" t="s">
        <v>28</v>
      </c>
      <c r="F291" s="32">
        <v>2</v>
      </c>
      <c r="G291" s="32">
        <v>1</v>
      </c>
      <c r="H291" s="33">
        <v>366.8</v>
      </c>
      <c r="I291" s="33">
        <v>132.19999999999999</v>
      </c>
      <c r="J291" s="33">
        <v>89.2</v>
      </c>
      <c r="K291" s="29">
        <f t="shared" si="59"/>
        <v>2096454</v>
      </c>
      <c r="L291" s="66">
        <v>0</v>
      </c>
      <c r="M291" s="66">
        <v>0</v>
      </c>
      <c r="N291" s="66">
        <v>0</v>
      </c>
      <c r="O291" s="66">
        <v>2096454</v>
      </c>
      <c r="P291" s="36">
        <f t="shared" si="58"/>
        <v>5715.5234460196289</v>
      </c>
      <c r="Q291" s="29">
        <v>9673</v>
      </c>
      <c r="R291" s="50" t="s">
        <v>78</v>
      </c>
      <c r="S291" s="38"/>
      <c r="T291" s="38"/>
      <c r="U291" s="38"/>
    </row>
    <row r="292" spans="1:207" s="39" customFormat="1" ht="21.95" customHeight="1" x14ac:dyDescent="0.25">
      <c r="A292" s="46" t="s">
        <v>1095</v>
      </c>
      <c r="B292" s="30" t="s">
        <v>249</v>
      </c>
      <c r="C292" s="39">
        <v>1959</v>
      </c>
      <c r="D292" s="46" t="s">
        <v>29</v>
      </c>
      <c r="E292" s="39" t="s">
        <v>28</v>
      </c>
      <c r="F292" s="32">
        <v>2</v>
      </c>
      <c r="G292" s="32">
        <v>2</v>
      </c>
      <c r="H292" s="35">
        <v>1224.5</v>
      </c>
      <c r="I292" s="35">
        <v>694</v>
      </c>
      <c r="J292" s="35">
        <v>694</v>
      </c>
      <c r="K292" s="29">
        <f t="shared" si="59"/>
        <v>5084478</v>
      </c>
      <c r="L292" s="66">
        <v>0</v>
      </c>
      <c r="M292" s="66">
        <v>0</v>
      </c>
      <c r="N292" s="66">
        <v>0</v>
      </c>
      <c r="O292" s="66">
        <v>5084478</v>
      </c>
      <c r="P292" s="36">
        <f t="shared" si="58"/>
        <v>4152.2890975908531</v>
      </c>
      <c r="Q292" s="29">
        <v>9673</v>
      </c>
      <c r="R292" s="50" t="s">
        <v>78</v>
      </c>
      <c r="S292" s="57"/>
      <c r="T292" s="57"/>
      <c r="U292" s="38"/>
    </row>
    <row r="293" spans="1:207" s="10" customFormat="1" ht="33.75" customHeight="1" x14ac:dyDescent="0.25">
      <c r="A293" s="46" t="s">
        <v>1096</v>
      </c>
      <c r="B293" s="30" t="s">
        <v>250</v>
      </c>
      <c r="C293" s="39" t="s">
        <v>279</v>
      </c>
      <c r="D293" s="46" t="s">
        <v>29</v>
      </c>
      <c r="E293" s="39" t="s">
        <v>28</v>
      </c>
      <c r="F293" s="32">
        <v>2</v>
      </c>
      <c r="G293" s="32">
        <v>1</v>
      </c>
      <c r="H293" s="35">
        <v>484.5</v>
      </c>
      <c r="I293" s="35">
        <v>268.2</v>
      </c>
      <c r="J293" s="33">
        <v>238.2</v>
      </c>
      <c r="K293" s="29">
        <f t="shared" si="59"/>
        <v>3104360.5</v>
      </c>
      <c r="L293" s="66">
        <v>0</v>
      </c>
      <c r="M293" s="66">
        <v>0</v>
      </c>
      <c r="N293" s="66">
        <v>0</v>
      </c>
      <c r="O293" s="66">
        <v>3104360.5</v>
      </c>
      <c r="P293" s="36">
        <f t="shared" si="58"/>
        <v>6407.3488132094944</v>
      </c>
      <c r="Q293" s="29">
        <v>9673</v>
      </c>
      <c r="R293" s="50" t="s">
        <v>78</v>
      </c>
      <c r="S293" s="57"/>
      <c r="T293" s="57"/>
      <c r="U293" s="38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  <c r="AL293" s="39"/>
      <c r="AM293" s="39"/>
      <c r="AN293" s="39"/>
      <c r="AO293" s="39"/>
      <c r="AP293" s="39"/>
      <c r="AQ293" s="39"/>
      <c r="AR293" s="39"/>
      <c r="AS293" s="39"/>
      <c r="AT293" s="39"/>
      <c r="AU293" s="39"/>
      <c r="AV293" s="39"/>
      <c r="AW293" s="39"/>
      <c r="AX293" s="39"/>
      <c r="AY293" s="39"/>
      <c r="AZ293" s="39"/>
      <c r="BA293" s="39"/>
      <c r="BB293" s="39"/>
      <c r="BC293" s="39"/>
      <c r="BD293" s="39"/>
      <c r="BE293" s="39"/>
      <c r="BF293" s="39"/>
      <c r="BG293" s="39"/>
      <c r="BH293" s="39"/>
      <c r="BI293" s="39"/>
      <c r="BJ293" s="39"/>
      <c r="BK293" s="39"/>
      <c r="BL293" s="39"/>
      <c r="BM293" s="39"/>
      <c r="BN293" s="39"/>
      <c r="BO293" s="39"/>
      <c r="BP293" s="39"/>
      <c r="BQ293" s="39"/>
      <c r="BR293" s="39"/>
      <c r="BS293" s="39"/>
      <c r="BT293" s="39"/>
      <c r="BU293" s="39"/>
      <c r="BV293" s="39"/>
      <c r="BW293" s="39"/>
      <c r="BX293" s="39"/>
      <c r="BY293" s="39"/>
      <c r="BZ293" s="39"/>
      <c r="CA293" s="39"/>
      <c r="CB293" s="39"/>
      <c r="CC293" s="39"/>
      <c r="CD293" s="39"/>
      <c r="CE293" s="39"/>
      <c r="CF293" s="39"/>
      <c r="CG293" s="39"/>
      <c r="CH293" s="39"/>
      <c r="CI293" s="39"/>
      <c r="CJ293" s="39"/>
      <c r="CK293" s="39"/>
      <c r="CL293" s="39"/>
      <c r="CM293" s="39"/>
      <c r="CN293" s="39"/>
      <c r="CO293" s="39"/>
      <c r="CP293" s="39"/>
      <c r="CQ293" s="39"/>
      <c r="CR293" s="39"/>
      <c r="CS293" s="39"/>
      <c r="CT293" s="39"/>
      <c r="CU293" s="39"/>
      <c r="CV293" s="39"/>
      <c r="CW293" s="39"/>
      <c r="CX293" s="39"/>
      <c r="CY293" s="39"/>
      <c r="CZ293" s="39"/>
      <c r="DA293" s="39"/>
      <c r="DB293" s="39"/>
      <c r="DC293" s="39"/>
      <c r="DD293" s="39"/>
      <c r="DE293" s="39"/>
      <c r="DF293" s="39"/>
      <c r="DG293" s="39"/>
      <c r="DH293" s="39"/>
      <c r="DI293" s="39"/>
      <c r="DJ293" s="39"/>
      <c r="DK293" s="39"/>
      <c r="DL293" s="39"/>
      <c r="DM293" s="39"/>
      <c r="DN293" s="39"/>
      <c r="DO293" s="39"/>
      <c r="DP293" s="39"/>
      <c r="DQ293" s="39"/>
      <c r="DR293" s="39"/>
      <c r="DS293" s="39"/>
      <c r="DT293" s="39"/>
      <c r="DU293" s="39"/>
      <c r="DV293" s="39"/>
      <c r="DW293" s="39"/>
      <c r="DX293" s="39"/>
      <c r="DY293" s="39"/>
      <c r="DZ293" s="39"/>
      <c r="EA293" s="39"/>
      <c r="EB293" s="39"/>
      <c r="EC293" s="39"/>
      <c r="ED293" s="39"/>
      <c r="EE293" s="39"/>
      <c r="EF293" s="39"/>
      <c r="EG293" s="39"/>
      <c r="EH293" s="39"/>
      <c r="EI293" s="39"/>
      <c r="EJ293" s="39"/>
      <c r="EK293" s="39"/>
      <c r="EL293" s="39"/>
      <c r="EM293" s="39"/>
      <c r="EN293" s="39"/>
      <c r="EO293" s="39"/>
      <c r="EP293" s="39"/>
      <c r="EQ293" s="39"/>
      <c r="ER293" s="39"/>
      <c r="ES293" s="39"/>
      <c r="ET293" s="39"/>
      <c r="EU293" s="39"/>
      <c r="EV293" s="39"/>
      <c r="EW293" s="39"/>
      <c r="EX293" s="39"/>
      <c r="EY293" s="39"/>
      <c r="EZ293" s="39"/>
      <c r="FA293" s="39"/>
      <c r="FB293" s="39"/>
      <c r="FC293" s="39"/>
      <c r="FD293" s="39"/>
      <c r="FE293" s="39"/>
      <c r="FF293" s="39"/>
      <c r="FG293" s="39"/>
      <c r="FH293" s="39"/>
      <c r="FI293" s="39"/>
      <c r="FJ293" s="39"/>
      <c r="FK293" s="39"/>
      <c r="FL293" s="39"/>
      <c r="FM293" s="39"/>
      <c r="FN293" s="39"/>
      <c r="FO293" s="39"/>
      <c r="FP293" s="39"/>
      <c r="FQ293" s="39"/>
      <c r="FR293" s="39"/>
      <c r="FS293" s="39"/>
      <c r="FT293" s="39"/>
      <c r="FU293" s="39"/>
      <c r="FV293" s="39"/>
      <c r="FW293" s="39"/>
      <c r="FX293" s="39"/>
      <c r="FY293" s="39"/>
      <c r="FZ293" s="39"/>
      <c r="GA293" s="39"/>
      <c r="GB293" s="39"/>
      <c r="GC293" s="39"/>
      <c r="GD293" s="39"/>
      <c r="GE293" s="39"/>
      <c r="GF293" s="39"/>
      <c r="GG293" s="39"/>
      <c r="GH293" s="39"/>
      <c r="GI293" s="39"/>
      <c r="GJ293" s="39"/>
      <c r="GK293" s="39"/>
      <c r="GL293" s="39"/>
      <c r="GM293" s="39"/>
      <c r="GN293" s="39"/>
      <c r="GO293" s="39"/>
      <c r="GP293" s="39"/>
      <c r="GQ293" s="39"/>
      <c r="GR293" s="39"/>
      <c r="GS293" s="39"/>
      <c r="GT293" s="39"/>
      <c r="GU293" s="39"/>
      <c r="GV293" s="39"/>
      <c r="GW293" s="39"/>
      <c r="GX293" s="39"/>
      <c r="GY293" s="39"/>
    </row>
    <row r="294" spans="1:207" s="3" customFormat="1" ht="21.95" customHeight="1" x14ac:dyDescent="0.25">
      <c r="A294" s="46" t="s">
        <v>1097</v>
      </c>
      <c r="B294" s="71" t="s">
        <v>251</v>
      </c>
      <c r="C294" s="39">
        <v>1960</v>
      </c>
      <c r="D294" s="46" t="s">
        <v>29</v>
      </c>
      <c r="E294" s="39" t="s">
        <v>28</v>
      </c>
      <c r="F294" s="32">
        <v>3</v>
      </c>
      <c r="G294" s="32">
        <v>1</v>
      </c>
      <c r="H294" s="33">
        <v>922.2</v>
      </c>
      <c r="I294" s="33">
        <v>235.6</v>
      </c>
      <c r="J294" s="33">
        <v>164.8</v>
      </c>
      <c r="K294" s="29">
        <f t="shared" si="59"/>
        <v>4204407.5</v>
      </c>
      <c r="L294" s="66">
        <v>0</v>
      </c>
      <c r="M294" s="66">
        <v>0</v>
      </c>
      <c r="N294" s="66">
        <v>0</v>
      </c>
      <c r="O294" s="33">
        <v>4204407.5</v>
      </c>
      <c r="P294" s="36">
        <f t="shared" si="58"/>
        <v>4559.1059423118631</v>
      </c>
      <c r="Q294" s="29">
        <v>9673</v>
      </c>
      <c r="R294" s="59" t="s">
        <v>79</v>
      </c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  <c r="BJ294" s="10"/>
      <c r="BK294" s="10"/>
      <c r="BL294" s="10"/>
      <c r="BM294" s="10"/>
      <c r="BN294" s="10"/>
      <c r="BO294" s="10"/>
      <c r="BP294" s="10"/>
      <c r="BQ294" s="10"/>
      <c r="BR294" s="10"/>
      <c r="BS294" s="10"/>
      <c r="BT294" s="10"/>
      <c r="BU294" s="10"/>
      <c r="BV294" s="10"/>
      <c r="BW294" s="10"/>
      <c r="BX294" s="10"/>
      <c r="BY294" s="10"/>
      <c r="BZ294" s="10"/>
      <c r="CA294" s="10"/>
      <c r="CB294" s="10"/>
      <c r="CC294" s="10"/>
      <c r="CD294" s="10"/>
      <c r="CE294" s="10"/>
      <c r="CF294" s="10"/>
      <c r="CG294" s="10"/>
      <c r="CH294" s="10"/>
      <c r="CI294" s="10"/>
      <c r="CJ294" s="10"/>
      <c r="CK294" s="10"/>
      <c r="CL294" s="10"/>
      <c r="CM294" s="10"/>
      <c r="CN294" s="10"/>
      <c r="CO294" s="10"/>
      <c r="CP294" s="10"/>
      <c r="CQ294" s="10"/>
      <c r="CR294" s="10"/>
      <c r="CS294" s="10"/>
      <c r="CT294" s="10"/>
      <c r="CU294" s="10"/>
      <c r="CV294" s="10"/>
      <c r="CW294" s="10"/>
      <c r="CX294" s="10"/>
      <c r="CY294" s="10"/>
      <c r="CZ294" s="10"/>
      <c r="DA294" s="10"/>
      <c r="DB294" s="10"/>
      <c r="DC294" s="10"/>
      <c r="DD294" s="10"/>
      <c r="DE294" s="10"/>
      <c r="DF294" s="10"/>
      <c r="DG294" s="10"/>
      <c r="DH294" s="10"/>
      <c r="DI294" s="10"/>
      <c r="DJ294" s="10"/>
      <c r="DK294" s="10"/>
      <c r="DL294" s="10"/>
      <c r="DM294" s="10"/>
      <c r="DN294" s="10"/>
      <c r="DO294" s="10"/>
      <c r="DP294" s="10"/>
      <c r="DQ294" s="10"/>
      <c r="DR294" s="10"/>
      <c r="DS294" s="10"/>
      <c r="DT294" s="10"/>
      <c r="DU294" s="10"/>
      <c r="DV294" s="10"/>
      <c r="DW294" s="10"/>
      <c r="DX294" s="10"/>
      <c r="DY294" s="10"/>
      <c r="DZ294" s="10"/>
      <c r="EA294" s="10"/>
      <c r="EB294" s="10"/>
      <c r="EC294" s="10"/>
      <c r="ED294" s="10"/>
      <c r="EE294" s="10"/>
      <c r="EF294" s="10"/>
      <c r="EG294" s="10"/>
      <c r="EH294" s="10"/>
      <c r="EI294" s="10"/>
      <c r="EJ294" s="10"/>
      <c r="EK294" s="10"/>
      <c r="EL294" s="10"/>
      <c r="EM294" s="10"/>
      <c r="EN294" s="10"/>
      <c r="EO294" s="10"/>
      <c r="EP294" s="10"/>
      <c r="EQ294" s="10"/>
      <c r="ER294" s="10"/>
      <c r="ES294" s="10"/>
      <c r="ET294" s="10"/>
      <c r="EU294" s="10"/>
      <c r="EV294" s="10"/>
      <c r="EW294" s="10"/>
      <c r="EX294" s="10"/>
      <c r="EY294" s="10"/>
      <c r="EZ294" s="10"/>
      <c r="FA294" s="10"/>
      <c r="FB294" s="10"/>
      <c r="FC294" s="10"/>
      <c r="FD294" s="10"/>
      <c r="FE294" s="10"/>
      <c r="FF294" s="10"/>
      <c r="FG294" s="10"/>
      <c r="FH294" s="10"/>
      <c r="FI294" s="10"/>
      <c r="FJ294" s="10"/>
      <c r="FK294" s="10"/>
      <c r="FL294" s="10"/>
      <c r="FM294" s="10"/>
      <c r="FN294" s="10"/>
      <c r="FO294" s="10"/>
      <c r="FP294" s="10"/>
      <c r="FQ294" s="10"/>
      <c r="FR294" s="10"/>
      <c r="FS294" s="10"/>
      <c r="FT294" s="10"/>
      <c r="FU294" s="10"/>
      <c r="FV294" s="10"/>
      <c r="FW294" s="10"/>
      <c r="FX294" s="10"/>
      <c r="FY294" s="10"/>
      <c r="FZ294" s="10"/>
      <c r="GA294" s="10"/>
      <c r="GB294" s="10"/>
      <c r="GC294" s="10"/>
      <c r="GD294" s="10"/>
      <c r="GE294" s="10"/>
      <c r="GF294" s="10"/>
      <c r="GG294" s="10"/>
      <c r="GH294" s="10"/>
      <c r="GI294" s="10"/>
      <c r="GJ294" s="10"/>
      <c r="GK294" s="10"/>
      <c r="GL294" s="10"/>
      <c r="GM294" s="10"/>
      <c r="GN294" s="10"/>
      <c r="GO294" s="10"/>
      <c r="GP294" s="10"/>
      <c r="GQ294" s="10"/>
      <c r="GR294" s="10"/>
      <c r="GS294" s="10"/>
      <c r="GT294" s="10"/>
      <c r="GU294" s="10"/>
      <c r="GV294" s="10"/>
      <c r="GW294" s="10"/>
      <c r="GX294" s="10"/>
      <c r="GY294" s="10"/>
    </row>
    <row r="295" spans="1:207" s="3" customFormat="1" ht="21.95" customHeight="1" x14ac:dyDescent="0.25">
      <c r="A295" s="46" t="s">
        <v>1098</v>
      </c>
      <c r="B295" s="71" t="s">
        <v>252</v>
      </c>
      <c r="C295" s="39">
        <v>1952</v>
      </c>
      <c r="D295" s="46" t="s">
        <v>29</v>
      </c>
      <c r="E295" s="39" t="s">
        <v>28</v>
      </c>
      <c r="F295" s="32">
        <v>2</v>
      </c>
      <c r="G295" s="32">
        <v>2</v>
      </c>
      <c r="H295" s="33">
        <v>1484.4</v>
      </c>
      <c r="I295" s="33">
        <v>567.4</v>
      </c>
      <c r="J295" s="33">
        <v>567.4</v>
      </c>
      <c r="K295" s="29">
        <f t="shared" si="59"/>
        <v>7132478</v>
      </c>
      <c r="L295" s="66">
        <v>0</v>
      </c>
      <c r="M295" s="66">
        <v>0</v>
      </c>
      <c r="N295" s="66">
        <v>0</v>
      </c>
      <c r="O295" s="35">
        <v>7132478</v>
      </c>
      <c r="P295" s="36">
        <f t="shared" si="58"/>
        <v>4804.9568849366742</v>
      </c>
      <c r="Q295" s="29">
        <v>9673</v>
      </c>
      <c r="R295" s="59" t="s">
        <v>79</v>
      </c>
      <c r="S295" s="10"/>
      <c r="T295" s="10"/>
      <c r="U295" s="10"/>
    </row>
    <row r="296" spans="1:207" s="3" customFormat="1" ht="21.95" customHeight="1" x14ac:dyDescent="0.25">
      <c r="A296" s="46" t="s">
        <v>1099</v>
      </c>
      <c r="B296" s="71" t="s">
        <v>253</v>
      </c>
      <c r="C296" s="39">
        <v>1949</v>
      </c>
      <c r="D296" s="46" t="s">
        <v>29</v>
      </c>
      <c r="E296" s="39" t="s">
        <v>28</v>
      </c>
      <c r="F296" s="32">
        <v>2</v>
      </c>
      <c r="G296" s="32">
        <v>1</v>
      </c>
      <c r="H296" s="33">
        <v>1238</v>
      </c>
      <c r="I296" s="33">
        <v>216.6</v>
      </c>
      <c r="J296" s="33">
        <v>216.6</v>
      </c>
      <c r="K296" s="29">
        <f t="shared" si="59"/>
        <v>4094349.5</v>
      </c>
      <c r="L296" s="66">
        <v>0</v>
      </c>
      <c r="M296" s="66">
        <v>0</v>
      </c>
      <c r="N296" s="66">
        <v>0</v>
      </c>
      <c r="O296" s="80">
        <v>4094349.5</v>
      </c>
      <c r="P296" s="36">
        <f t="shared" si="58"/>
        <v>3307.2289983844912</v>
      </c>
      <c r="Q296" s="29">
        <v>9673</v>
      </c>
      <c r="R296" s="59" t="s">
        <v>79</v>
      </c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0"/>
      <c r="BO296" s="10"/>
      <c r="BP296" s="10"/>
      <c r="BQ296" s="10"/>
      <c r="BR296" s="10"/>
      <c r="BS296" s="10"/>
      <c r="BT296" s="10"/>
      <c r="BU296" s="10"/>
      <c r="BV296" s="10"/>
      <c r="BW296" s="10"/>
      <c r="BX296" s="10"/>
      <c r="BY296" s="10"/>
      <c r="BZ296" s="10"/>
      <c r="CA296" s="10"/>
      <c r="CB296" s="10"/>
      <c r="CC296" s="10"/>
      <c r="CD296" s="10"/>
      <c r="CE296" s="10"/>
      <c r="CF296" s="10"/>
      <c r="CG296" s="10"/>
      <c r="CH296" s="10"/>
      <c r="CI296" s="10"/>
      <c r="CJ296" s="10"/>
      <c r="CK296" s="10"/>
      <c r="CL296" s="10"/>
      <c r="CM296" s="10"/>
      <c r="CN296" s="10"/>
      <c r="CO296" s="10"/>
      <c r="CP296" s="10"/>
      <c r="CQ296" s="10"/>
      <c r="CR296" s="10"/>
      <c r="CS296" s="10"/>
      <c r="CT296" s="10"/>
      <c r="CU296" s="10"/>
      <c r="CV296" s="10"/>
      <c r="CW296" s="10"/>
      <c r="CX296" s="10"/>
      <c r="CY296" s="10"/>
      <c r="CZ296" s="10"/>
      <c r="DA296" s="10"/>
      <c r="DB296" s="10"/>
      <c r="DC296" s="10"/>
      <c r="DD296" s="10"/>
      <c r="DE296" s="10"/>
      <c r="DF296" s="10"/>
      <c r="DG296" s="10"/>
      <c r="DH296" s="10"/>
      <c r="DI296" s="10"/>
      <c r="DJ296" s="10"/>
      <c r="DK296" s="10"/>
      <c r="DL296" s="10"/>
      <c r="DM296" s="10"/>
      <c r="DN296" s="10"/>
      <c r="DO296" s="10"/>
      <c r="DP296" s="10"/>
      <c r="DQ296" s="10"/>
      <c r="DR296" s="10"/>
      <c r="DS296" s="10"/>
      <c r="DT296" s="10"/>
      <c r="DU296" s="10"/>
      <c r="DV296" s="10"/>
      <c r="DW296" s="10"/>
      <c r="DX296" s="10"/>
      <c r="DY296" s="10"/>
      <c r="DZ296" s="10"/>
      <c r="EA296" s="10"/>
      <c r="EB296" s="10"/>
      <c r="EC296" s="10"/>
      <c r="ED296" s="10"/>
      <c r="EE296" s="10"/>
      <c r="EF296" s="10"/>
      <c r="EG296" s="10"/>
      <c r="EH296" s="10"/>
      <c r="EI296" s="10"/>
      <c r="EJ296" s="10"/>
      <c r="EK296" s="10"/>
      <c r="EL296" s="10"/>
      <c r="EM296" s="10"/>
      <c r="EN296" s="10"/>
      <c r="EO296" s="10"/>
      <c r="EP296" s="10"/>
      <c r="EQ296" s="10"/>
      <c r="ER296" s="10"/>
      <c r="ES296" s="10"/>
      <c r="ET296" s="10"/>
      <c r="EU296" s="10"/>
      <c r="EV296" s="10"/>
      <c r="EW296" s="10"/>
      <c r="EX296" s="10"/>
      <c r="EY296" s="10"/>
      <c r="EZ296" s="10"/>
      <c r="FA296" s="10"/>
      <c r="FB296" s="10"/>
      <c r="FC296" s="10"/>
      <c r="FD296" s="10"/>
      <c r="FE296" s="10"/>
      <c r="FF296" s="10"/>
      <c r="FG296" s="10"/>
      <c r="FH296" s="10"/>
      <c r="FI296" s="10"/>
      <c r="FJ296" s="10"/>
      <c r="FK296" s="10"/>
      <c r="FL296" s="10"/>
      <c r="FM296" s="10"/>
      <c r="FN296" s="10"/>
      <c r="FO296" s="10"/>
      <c r="FP296" s="10"/>
      <c r="FQ296" s="10"/>
      <c r="FR296" s="10"/>
      <c r="FS296" s="10"/>
      <c r="FT296" s="10"/>
      <c r="FU296" s="10"/>
      <c r="FV296" s="10"/>
      <c r="FW296" s="10"/>
      <c r="FX296" s="10"/>
      <c r="FY296" s="10"/>
      <c r="FZ296" s="10"/>
      <c r="GA296" s="10"/>
      <c r="GB296" s="10"/>
      <c r="GC296" s="10"/>
      <c r="GD296" s="10"/>
      <c r="GE296" s="10"/>
      <c r="GF296" s="10"/>
      <c r="GG296" s="10"/>
      <c r="GH296" s="10"/>
      <c r="GI296" s="10"/>
      <c r="GJ296" s="10"/>
      <c r="GK296" s="10"/>
      <c r="GL296" s="10"/>
      <c r="GM296" s="10"/>
      <c r="GN296" s="10"/>
      <c r="GO296" s="10"/>
      <c r="GP296" s="10"/>
      <c r="GQ296" s="10"/>
      <c r="GR296" s="10"/>
      <c r="GS296" s="10"/>
      <c r="GT296" s="10"/>
      <c r="GU296" s="10"/>
      <c r="GV296" s="10"/>
      <c r="GW296" s="10"/>
      <c r="GX296" s="10"/>
      <c r="GY296" s="10"/>
    </row>
    <row r="297" spans="1:207" s="10" customFormat="1" ht="21.95" customHeight="1" x14ac:dyDescent="0.25">
      <c r="A297" s="46" t="s">
        <v>1100</v>
      </c>
      <c r="B297" s="71" t="s">
        <v>254</v>
      </c>
      <c r="C297" s="39">
        <v>1952</v>
      </c>
      <c r="D297" s="46" t="s">
        <v>29</v>
      </c>
      <c r="E297" s="39" t="s">
        <v>28</v>
      </c>
      <c r="F297" s="32">
        <v>2</v>
      </c>
      <c r="G297" s="32">
        <v>1</v>
      </c>
      <c r="H297" s="33">
        <v>1310</v>
      </c>
      <c r="I297" s="33">
        <v>278</v>
      </c>
      <c r="J297" s="33">
        <v>278</v>
      </c>
      <c r="K297" s="29">
        <f t="shared" si="59"/>
        <v>4279670</v>
      </c>
      <c r="L297" s="66">
        <v>0</v>
      </c>
      <c r="M297" s="66">
        <v>0</v>
      </c>
      <c r="N297" s="66">
        <v>0</v>
      </c>
      <c r="O297" s="33">
        <v>4279670</v>
      </c>
      <c r="P297" s="36">
        <f t="shared" si="58"/>
        <v>3266.9236641221373</v>
      </c>
      <c r="Q297" s="29">
        <v>9673</v>
      </c>
      <c r="R297" s="59" t="s">
        <v>79</v>
      </c>
      <c r="T297" s="69"/>
      <c r="U297" s="69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</row>
    <row r="298" spans="1:207" s="3" customFormat="1" ht="21.95" customHeight="1" x14ac:dyDescent="0.25">
      <c r="A298" s="46" t="s">
        <v>1101</v>
      </c>
      <c r="B298" s="71" t="s">
        <v>255</v>
      </c>
      <c r="C298" s="39">
        <v>1946</v>
      </c>
      <c r="D298" s="46" t="s">
        <v>29</v>
      </c>
      <c r="E298" s="39" t="s">
        <v>28</v>
      </c>
      <c r="F298" s="32">
        <v>2</v>
      </c>
      <c r="G298" s="32">
        <v>1</v>
      </c>
      <c r="H298" s="33">
        <v>321.7</v>
      </c>
      <c r="I298" s="33">
        <v>165.7</v>
      </c>
      <c r="J298" s="33">
        <v>83.3</v>
      </c>
      <c r="K298" s="29">
        <f t="shared" si="59"/>
        <v>2332910.5</v>
      </c>
      <c r="L298" s="66">
        <v>0</v>
      </c>
      <c r="M298" s="66">
        <v>0</v>
      </c>
      <c r="N298" s="66">
        <v>0</v>
      </c>
      <c r="O298" s="33">
        <v>2332910.5</v>
      </c>
      <c r="P298" s="36">
        <f t="shared" si="58"/>
        <v>7251.8200186509175</v>
      </c>
      <c r="Q298" s="29">
        <v>9673</v>
      </c>
      <c r="R298" s="59" t="s">
        <v>79</v>
      </c>
      <c r="S298" s="10"/>
      <c r="T298" s="10"/>
      <c r="U298" s="10"/>
    </row>
    <row r="299" spans="1:207" s="10" customFormat="1" ht="21.95" customHeight="1" x14ac:dyDescent="0.25">
      <c r="A299" s="46" t="s">
        <v>1102</v>
      </c>
      <c r="B299" s="71" t="s">
        <v>256</v>
      </c>
      <c r="C299" s="39">
        <v>1941</v>
      </c>
      <c r="D299" s="46" t="s">
        <v>29</v>
      </c>
      <c r="E299" s="39" t="s">
        <v>28</v>
      </c>
      <c r="F299" s="32">
        <v>3</v>
      </c>
      <c r="G299" s="32">
        <v>3</v>
      </c>
      <c r="H299" s="33">
        <v>2184.6999999999998</v>
      </c>
      <c r="I299" s="33">
        <v>1080.5999999999999</v>
      </c>
      <c r="J299" s="33">
        <v>862.6</v>
      </c>
      <c r="K299" s="29">
        <f t="shared" si="59"/>
        <v>9210414</v>
      </c>
      <c r="L299" s="66">
        <v>0</v>
      </c>
      <c r="M299" s="66">
        <v>0</v>
      </c>
      <c r="N299" s="66">
        <v>0</v>
      </c>
      <c r="O299" s="33">
        <v>9210414</v>
      </c>
      <c r="P299" s="36">
        <f t="shared" si="58"/>
        <v>4215.8712866755168</v>
      </c>
      <c r="Q299" s="29">
        <v>9673</v>
      </c>
      <c r="R299" s="59" t="s">
        <v>79</v>
      </c>
      <c r="S299" s="69"/>
      <c r="T299" s="69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</row>
    <row r="300" spans="1:207" s="3" customFormat="1" ht="21.95" customHeight="1" x14ac:dyDescent="0.25">
      <c r="A300" s="46" t="s">
        <v>1103</v>
      </c>
      <c r="B300" s="71" t="s">
        <v>257</v>
      </c>
      <c r="C300" s="39">
        <v>1917</v>
      </c>
      <c r="D300" s="46" t="s">
        <v>29</v>
      </c>
      <c r="E300" s="39" t="s">
        <v>28</v>
      </c>
      <c r="F300" s="32">
        <v>2</v>
      </c>
      <c r="G300" s="32">
        <v>1</v>
      </c>
      <c r="H300" s="33">
        <v>972.5</v>
      </c>
      <c r="I300" s="33">
        <v>207.4</v>
      </c>
      <c r="J300" s="33">
        <v>207.4</v>
      </c>
      <c r="K300" s="29">
        <f t="shared" si="59"/>
        <v>5484424.5</v>
      </c>
      <c r="L300" s="35">
        <v>0</v>
      </c>
      <c r="M300" s="35">
        <v>0</v>
      </c>
      <c r="N300" s="35">
        <v>0</v>
      </c>
      <c r="O300" s="33">
        <v>5484424.5</v>
      </c>
      <c r="P300" s="36">
        <f t="shared" si="58"/>
        <v>5639.5110539845755</v>
      </c>
      <c r="Q300" s="29">
        <v>9673</v>
      </c>
      <c r="R300" s="59" t="s">
        <v>79</v>
      </c>
      <c r="S300" s="10"/>
      <c r="T300" s="10"/>
      <c r="U300" s="10"/>
    </row>
    <row r="301" spans="1:207" s="3" customFormat="1" ht="21.95" customHeight="1" x14ac:dyDescent="0.25">
      <c r="A301" s="46" t="s">
        <v>1104</v>
      </c>
      <c r="B301" s="71" t="s">
        <v>258</v>
      </c>
      <c r="C301" s="39">
        <v>1993</v>
      </c>
      <c r="D301" s="46" t="s">
        <v>29</v>
      </c>
      <c r="E301" s="39" t="s">
        <v>28</v>
      </c>
      <c r="F301" s="32">
        <v>5</v>
      </c>
      <c r="G301" s="32">
        <v>6</v>
      </c>
      <c r="H301" s="33">
        <v>6017.1</v>
      </c>
      <c r="I301" s="33">
        <v>4243</v>
      </c>
      <c r="J301" s="33">
        <v>4123.3</v>
      </c>
      <c r="K301" s="29">
        <f t="shared" si="59"/>
        <v>200000</v>
      </c>
      <c r="L301" s="35">
        <v>0</v>
      </c>
      <c r="M301" s="35">
        <v>0</v>
      </c>
      <c r="N301" s="35">
        <v>0</v>
      </c>
      <c r="O301" s="33">
        <v>200000</v>
      </c>
      <c r="P301" s="36">
        <f t="shared" si="58"/>
        <v>33.238603313888746</v>
      </c>
      <c r="Q301" s="29">
        <v>9673</v>
      </c>
      <c r="R301" s="59" t="s">
        <v>79</v>
      </c>
      <c r="S301" s="69"/>
      <c r="T301" s="69"/>
      <c r="U301" s="10"/>
    </row>
    <row r="302" spans="1:207" s="3" customFormat="1" ht="21.95" customHeight="1" x14ac:dyDescent="0.25">
      <c r="A302" s="46" t="s">
        <v>1105</v>
      </c>
      <c r="B302" s="71" t="s">
        <v>259</v>
      </c>
      <c r="C302" s="39">
        <v>1989</v>
      </c>
      <c r="D302" s="46" t="s">
        <v>29</v>
      </c>
      <c r="E302" s="39" t="s">
        <v>28</v>
      </c>
      <c r="F302" s="32">
        <v>3</v>
      </c>
      <c r="G302" s="32">
        <v>4</v>
      </c>
      <c r="H302" s="33">
        <v>2055.6999999999998</v>
      </c>
      <c r="I302" s="33">
        <v>1879.8</v>
      </c>
      <c r="J302" s="33">
        <v>1879.8</v>
      </c>
      <c r="K302" s="29">
        <f t="shared" si="59"/>
        <v>3002030</v>
      </c>
      <c r="L302" s="35">
        <v>0</v>
      </c>
      <c r="M302" s="35">
        <v>0</v>
      </c>
      <c r="N302" s="35">
        <v>0</v>
      </c>
      <c r="O302" s="33">
        <v>3002030</v>
      </c>
      <c r="P302" s="36">
        <f t="shared" si="58"/>
        <v>1460.3444082307731</v>
      </c>
      <c r="Q302" s="29">
        <v>9673</v>
      </c>
      <c r="R302" s="59" t="s">
        <v>79</v>
      </c>
      <c r="S302" s="10"/>
      <c r="T302" s="10"/>
      <c r="U302" s="10"/>
    </row>
    <row r="303" spans="1:207" s="3" customFormat="1" ht="33.75" customHeight="1" x14ac:dyDescent="0.25">
      <c r="A303" s="46" t="s">
        <v>1106</v>
      </c>
      <c r="B303" s="71" t="s">
        <v>260</v>
      </c>
      <c r="C303" s="39" t="s">
        <v>282</v>
      </c>
      <c r="D303" s="46" t="s">
        <v>29</v>
      </c>
      <c r="E303" s="39" t="s">
        <v>28</v>
      </c>
      <c r="F303" s="32">
        <v>2</v>
      </c>
      <c r="G303" s="32">
        <v>3</v>
      </c>
      <c r="H303" s="35">
        <v>2382.3000000000002</v>
      </c>
      <c r="I303" s="35">
        <v>923.6</v>
      </c>
      <c r="J303" s="33">
        <v>879.1</v>
      </c>
      <c r="K303" s="29">
        <f t="shared" si="59"/>
        <v>4777080</v>
      </c>
      <c r="L303" s="66">
        <v>0</v>
      </c>
      <c r="M303" s="66">
        <v>0</v>
      </c>
      <c r="N303" s="66">
        <v>0</v>
      </c>
      <c r="O303" s="33">
        <v>4777080</v>
      </c>
      <c r="P303" s="36">
        <f t="shared" si="58"/>
        <v>2005.238634932628</v>
      </c>
      <c r="Q303" s="29">
        <v>9673</v>
      </c>
      <c r="R303" s="50" t="s">
        <v>78</v>
      </c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BN303" s="10"/>
      <c r="BO303" s="10"/>
      <c r="BP303" s="10"/>
      <c r="BQ303" s="10"/>
      <c r="BR303" s="10"/>
      <c r="BS303" s="10"/>
      <c r="BT303" s="10"/>
      <c r="BU303" s="10"/>
      <c r="BV303" s="10"/>
      <c r="BW303" s="10"/>
      <c r="BX303" s="10"/>
      <c r="BY303" s="10"/>
      <c r="BZ303" s="10"/>
      <c r="CA303" s="10"/>
      <c r="CB303" s="10"/>
      <c r="CC303" s="10"/>
      <c r="CD303" s="10"/>
      <c r="CE303" s="10"/>
      <c r="CF303" s="10"/>
      <c r="CG303" s="10"/>
      <c r="CH303" s="10"/>
      <c r="CI303" s="10"/>
      <c r="CJ303" s="10"/>
      <c r="CK303" s="10"/>
      <c r="CL303" s="10"/>
      <c r="CM303" s="10"/>
      <c r="CN303" s="10"/>
      <c r="CO303" s="10"/>
      <c r="CP303" s="10"/>
      <c r="CQ303" s="10"/>
      <c r="CR303" s="10"/>
      <c r="CS303" s="10"/>
      <c r="CT303" s="10"/>
      <c r="CU303" s="10"/>
      <c r="CV303" s="10"/>
      <c r="CW303" s="10"/>
      <c r="CX303" s="10"/>
      <c r="CY303" s="10"/>
      <c r="CZ303" s="10"/>
      <c r="DA303" s="10"/>
      <c r="DB303" s="10"/>
      <c r="DC303" s="10"/>
      <c r="DD303" s="10"/>
      <c r="DE303" s="10"/>
      <c r="DF303" s="10"/>
      <c r="DG303" s="10"/>
      <c r="DH303" s="10"/>
      <c r="DI303" s="10"/>
      <c r="DJ303" s="10"/>
      <c r="DK303" s="10"/>
      <c r="DL303" s="10"/>
      <c r="DM303" s="10"/>
      <c r="DN303" s="10"/>
      <c r="DO303" s="10"/>
      <c r="DP303" s="10"/>
      <c r="DQ303" s="10"/>
      <c r="DR303" s="10"/>
      <c r="DS303" s="10"/>
      <c r="DT303" s="10"/>
      <c r="DU303" s="10"/>
      <c r="DV303" s="10"/>
      <c r="DW303" s="10"/>
      <c r="DX303" s="10"/>
      <c r="DY303" s="10"/>
      <c r="DZ303" s="10"/>
      <c r="EA303" s="10"/>
      <c r="EB303" s="10"/>
      <c r="EC303" s="10"/>
      <c r="ED303" s="10"/>
      <c r="EE303" s="10"/>
      <c r="EF303" s="10"/>
      <c r="EG303" s="10"/>
      <c r="EH303" s="10"/>
      <c r="EI303" s="10"/>
      <c r="EJ303" s="10"/>
      <c r="EK303" s="10"/>
      <c r="EL303" s="10"/>
      <c r="EM303" s="10"/>
      <c r="EN303" s="10"/>
      <c r="EO303" s="10"/>
      <c r="EP303" s="10"/>
      <c r="EQ303" s="10"/>
      <c r="ER303" s="10"/>
      <c r="ES303" s="10"/>
      <c r="ET303" s="10"/>
      <c r="EU303" s="10"/>
      <c r="EV303" s="10"/>
      <c r="EW303" s="10"/>
      <c r="EX303" s="10"/>
      <c r="EY303" s="10"/>
      <c r="EZ303" s="10"/>
      <c r="FA303" s="10"/>
      <c r="FB303" s="10"/>
      <c r="FC303" s="10"/>
      <c r="FD303" s="10"/>
      <c r="FE303" s="10"/>
      <c r="FF303" s="10"/>
      <c r="FG303" s="10"/>
      <c r="FH303" s="10"/>
      <c r="FI303" s="10"/>
      <c r="FJ303" s="10"/>
      <c r="FK303" s="10"/>
      <c r="FL303" s="10"/>
      <c r="FM303" s="10"/>
      <c r="FN303" s="10"/>
      <c r="FO303" s="10"/>
      <c r="FP303" s="10"/>
      <c r="FQ303" s="10"/>
      <c r="FR303" s="10"/>
      <c r="FS303" s="10"/>
      <c r="FT303" s="10"/>
      <c r="FU303" s="10"/>
      <c r="FV303" s="10"/>
      <c r="FW303" s="10"/>
      <c r="FX303" s="10"/>
      <c r="FY303" s="10"/>
      <c r="FZ303" s="10"/>
      <c r="GA303" s="10"/>
      <c r="GB303" s="10"/>
      <c r="GC303" s="10"/>
      <c r="GD303" s="10"/>
      <c r="GE303" s="10"/>
      <c r="GF303" s="10"/>
      <c r="GG303" s="10"/>
      <c r="GH303" s="10"/>
      <c r="GI303" s="10"/>
      <c r="GJ303" s="10"/>
      <c r="GK303" s="10"/>
      <c r="GL303" s="10"/>
      <c r="GM303" s="10"/>
      <c r="GN303" s="10"/>
      <c r="GO303" s="10"/>
      <c r="GP303" s="10"/>
      <c r="GQ303" s="10"/>
      <c r="GR303" s="10"/>
      <c r="GS303" s="10"/>
      <c r="GT303" s="10"/>
      <c r="GU303" s="10"/>
      <c r="GV303" s="10"/>
      <c r="GW303" s="10"/>
      <c r="GX303" s="10"/>
      <c r="GY303" s="10"/>
    </row>
    <row r="304" spans="1:207" s="3" customFormat="1" ht="37.5" customHeight="1" x14ac:dyDescent="0.25">
      <c r="A304" s="46" t="s">
        <v>1107</v>
      </c>
      <c r="B304" s="30" t="s">
        <v>261</v>
      </c>
      <c r="C304" s="39" t="s">
        <v>277</v>
      </c>
      <c r="D304" s="46" t="s">
        <v>29</v>
      </c>
      <c r="E304" s="39" t="s">
        <v>28</v>
      </c>
      <c r="F304" s="32">
        <v>4</v>
      </c>
      <c r="G304" s="32">
        <v>4</v>
      </c>
      <c r="H304" s="35">
        <v>2694.1</v>
      </c>
      <c r="I304" s="35">
        <v>1661.5</v>
      </c>
      <c r="J304" s="33">
        <v>1559.5</v>
      </c>
      <c r="K304" s="29">
        <f t="shared" si="59"/>
        <v>13223697</v>
      </c>
      <c r="L304" s="35">
        <v>0</v>
      </c>
      <c r="M304" s="35">
        <v>0</v>
      </c>
      <c r="N304" s="35">
        <v>0</v>
      </c>
      <c r="O304" s="33">
        <v>13223697</v>
      </c>
      <c r="P304" s="36">
        <f t="shared" si="58"/>
        <v>4908.3912995063292</v>
      </c>
      <c r="Q304" s="29">
        <v>9673</v>
      </c>
      <c r="R304" s="59" t="s">
        <v>79</v>
      </c>
      <c r="S304" s="10"/>
      <c r="T304" s="10"/>
      <c r="U304" s="10"/>
    </row>
    <row r="305" spans="1:21" s="3" customFormat="1" ht="21.95" customHeight="1" x14ac:dyDescent="0.25">
      <c r="A305" s="46" t="s">
        <v>1108</v>
      </c>
      <c r="B305" s="71" t="s">
        <v>281</v>
      </c>
      <c r="C305" s="39">
        <v>1957</v>
      </c>
      <c r="D305" s="46" t="s">
        <v>29</v>
      </c>
      <c r="E305" s="39" t="s">
        <v>28</v>
      </c>
      <c r="F305" s="32">
        <v>2</v>
      </c>
      <c r="G305" s="32">
        <v>1</v>
      </c>
      <c r="H305" s="33">
        <v>804.4</v>
      </c>
      <c r="I305" s="33">
        <v>451.8</v>
      </c>
      <c r="J305" s="33">
        <v>451.8</v>
      </c>
      <c r="K305" s="29">
        <f t="shared" si="59"/>
        <v>3625934</v>
      </c>
      <c r="L305" s="36">
        <v>0</v>
      </c>
      <c r="M305" s="36">
        <v>0</v>
      </c>
      <c r="N305" s="36">
        <v>0</v>
      </c>
      <c r="O305" s="33">
        <v>3625934</v>
      </c>
      <c r="P305" s="36">
        <f t="shared" si="58"/>
        <v>4507.6255594231725</v>
      </c>
      <c r="Q305" s="29">
        <v>9673</v>
      </c>
      <c r="R305" s="59" t="s">
        <v>79</v>
      </c>
      <c r="S305" s="10"/>
      <c r="T305" s="10"/>
      <c r="U305" s="10"/>
    </row>
    <row r="306" spans="1:21" s="3" customFormat="1" ht="21.95" customHeight="1" x14ac:dyDescent="0.25">
      <c r="A306" s="46" t="s">
        <v>1109</v>
      </c>
      <c r="B306" s="71" t="s">
        <v>262</v>
      </c>
      <c r="C306" s="39">
        <v>1958</v>
      </c>
      <c r="D306" s="46" t="s">
        <v>29</v>
      </c>
      <c r="E306" s="39" t="s">
        <v>28</v>
      </c>
      <c r="F306" s="32">
        <v>2</v>
      </c>
      <c r="G306" s="32">
        <v>1</v>
      </c>
      <c r="H306" s="33">
        <v>694.7</v>
      </c>
      <c r="I306" s="33">
        <v>380.7</v>
      </c>
      <c r="J306" s="33">
        <v>325.8</v>
      </c>
      <c r="K306" s="29">
        <f t="shared" si="59"/>
        <v>3680515</v>
      </c>
      <c r="L306" s="35">
        <v>0</v>
      </c>
      <c r="M306" s="35">
        <v>0</v>
      </c>
      <c r="N306" s="35">
        <v>0</v>
      </c>
      <c r="O306" s="33">
        <v>3680515</v>
      </c>
      <c r="P306" s="36">
        <f t="shared" si="58"/>
        <v>5297.9919389664601</v>
      </c>
      <c r="Q306" s="29">
        <v>9673</v>
      </c>
      <c r="R306" s="59" t="s">
        <v>79</v>
      </c>
      <c r="S306" s="10"/>
      <c r="T306" s="10"/>
      <c r="U306" s="10"/>
    </row>
    <row r="307" spans="1:21" s="3" customFormat="1" ht="21.95" customHeight="1" x14ac:dyDescent="0.25">
      <c r="A307" s="46" t="s">
        <v>1110</v>
      </c>
      <c r="B307" s="71" t="s">
        <v>263</v>
      </c>
      <c r="C307" s="39">
        <v>1958</v>
      </c>
      <c r="D307" s="46" t="s">
        <v>29</v>
      </c>
      <c r="E307" s="39" t="s">
        <v>28</v>
      </c>
      <c r="F307" s="32">
        <v>2</v>
      </c>
      <c r="G307" s="32">
        <v>1</v>
      </c>
      <c r="H307" s="33">
        <v>701.5</v>
      </c>
      <c r="I307" s="33">
        <v>388</v>
      </c>
      <c r="J307" s="33">
        <v>374.5</v>
      </c>
      <c r="K307" s="29">
        <f t="shared" si="59"/>
        <v>4397571.5</v>
      </c>
      <c r="L307" s="35">
        <v>0</v>
      </c>
      <c r="M307" s="35">
        <v>0</v>
      </c>
      <c r="N307" s="35">
        <v>0</v>
      </c>
      <c r="O307" s="33">
        <v>4397571.5</v>
      </c>
      <c r="P307" s="36">
        <f t="shared" si="58"/>
        <v>6268.8118317890239</v>
      </c>
      <c r="Q307" s="29">
        <v>9673</v>
      </c>
      <c r="R307" s="59" t="s">
        <v>79</v>
      </c>
      <c r="S307" s="10"/>
      <c r="T307" s="10"/>
      <c r="U307" s="10"/>
    </row>
    <row r="308" spans="1:21" s="3" customFormat="1" ht="21.95" customHeight="1" x14ac:dyDescent="0.25">
      <c r="A308" s="46" t="s">
        <v>1111</v>
      </c>
      <c r="B308" s="71" t="s">
        <v>264</v>
      </c>
      <c r="C308" s="39">
        <v>1959</v>
      </c>
      <c r="D308" s="46" t="s">
        <v>29</v>
      </c>
      <c r="E308" s="39" t="s">
        <v>28</v>
      </c>
      <c r="F308" s="32">
        <v>2</v>
      </c>
      <c r="G308" s="32">
        <v>1</v>
      </c>
      <c r="H308" s="33">
        <v>713.8</v>
      </c>
      <c r="I308" s="33">
        <v>398.6</v>
      </c>
      <c r="J308" s="33">
        <v>398.6</v>
      </c>
      <c r="K308" s="29">
        <f t="shared" si="59"/>
        <v>4202515</v>
      </c>
      <c r="L308" s="36">
        <v>0</v>
      </c>
      <c r="M308" s="36">
        <v>0</v>
      </c>
      <c r="N308" s="36">
        <v>0</v>
      </c>
      <c r="O308" s="33">
        <v>4202515</v>
      </c>
      <c r="P308" s="36">
        <f t="shared" si="58"/>
        <v>5887.5245166713366</v>
      </c>
      <c r="Q308" s="29">
        <v>9673</v>
      </c>
      <c r="R308" s="59" t="s">
        <v>79</v>
      </c>
      <c r="S308" s="10"/>
      <c r="T308" s="10"/>
      <c r="U308" s="10"/>
    </row>
    <row r="309" spans="1:21" s="3" customFormat="1" ht="21.95" customHeight="1" x14ac:dyDescent="0.25">
      <c r="A309" s="46" t="s">
        <v>1112</v>
      </c>
      <c r="B309" s="71" t="s">
        <v>265</v>
      </c>
      <c r="C309" s="39">
        <v>2004</v>
      </c>
      <c r="D309" s="46" t="s">
        <v>29</v>
      </c>
      <c r="E309" s="39" t="s">
        <v>28</v>
      </c>
      <c r="F309" s="32">
        <v>2</v>
      </c>
      <c r="G309" s="32">
        <v>1</v>
      </c>
      <c r="H309" s="35">
        <v>1804.1</v>
      </c>
      <c r="I309" s="35">
        <v>1080</v>
      </c>
      <c r="J309" s="33">
        <v>922</v>
      </c>
      <c r="K309" s="29">
        <f t="shared" si="59"/>
        <v>4172880</v>
      </c>
      <c r="L309" s="66">
        <v>0</v>
      </c>
      <c r="M309" s="66">
        <v>0</v>
      </c>
      <c r="N309" s="66">
        <v>0</v>
      </c>
      <c r="O309" s="33">
        <v>4172880</v>
      </c>
      <c r="P309" s="36">
        <f t="shared" si="58"/>
        <v>2312.9981708331024</v>
      </c>
      <c r="Q309" s="29">
        <v>9673</v>
      </c>
      <c r="R309" s="50" t="s">
        <v>78</v>
      </c>
      <c r="S309" s="10"/>
      <c r="T309" s="10"/>
      <c r="U309" s="10"/>
    </row>
    <row r="310" spans="1:21" ht="24.95" customHeight="1" x14ac:dyDescent="0.25">
      <c r="A310" s="116" t="s">
        <v>1883</v>
      </c>
      <c r="B310" s="116"/>
      <c r="C310" s="116"/>
      <c r="D310" s="116"/>
      <c r="E310" s="116"/>
      <c r="F310" s="116"/>
      <c r="G310" s="116"/>
      <c r="H310" s="116"/>
      <c r="I310" s="116"/>
      <c r="J310" s="116"/>
      <c r="K310" s="116"/>
      <c r="L310" s="116"/>
      <c r="M310" s="116"/>
      <c r="N310" s="116"/>
      <c r="O310" s="116"/>
      <c r="P310" s="116"/>
      <c r="Q310" s="116"/>
      <c r="R310" s="116"/>
    </row>
    <row r="311" spans="1:21" ht="38.1" customHeight="1" x14ac:dyDescent="0.25">
      <c r="A311" s="118" t="s">
        <v>285</v>
      </c>
      <c r="B311" s="118"/>
      <c r="C311" s="56" t="s">
        <v>30</v>
      </c>
      <c r="D311" s="56" t="s">
        <v>30</v>
      </c>
      <c r="E311" s="56" t="s">
        <v>30</v>
      </c>
      <c r="F311" s="103" t="s">
        <v>30</v>
      </c>
      <c r="G311" s="103" t="s">
        <v>30</v>
      </c>
      <c r="H311" s="104">
        <f t="shared" ref="H311:N311" si="60">SUM(H312:H314)</f>
        <v>745</v>
      </c>
      <c r="I311" s="104">
        <f t="shared" si="60"/>
        <v>297.2</v>
      </c>
      <c r="J311" s="104">
        <f t="shared" si="60"/>
        <v>667.2</v>
      </c>
      <c r="K311" s="104">
        <f t="shared" si="60"/>
        <v>8046660.1500000004</v>
      </c>
      <c r="L311" s="104">
        <f t="shared" si="60"/>
        <v>0</v>
      </c>
      <c r="M311" s="104">
        <f t="shared" si="60"/>
        <v>0</v>
      </c>
      <c r="N311" s="104">
        <f t="shared" si="60"/>
        <v>0</v>
      </c>
      <c r="O311" s="104">
        <f>SUM(O312:O314)</f>
        <v>8046660.1500000004</v>
      </c>
      <c r="P311" s="105">
        <f>K311/H311</f>
        <v>10800.88610738255</v>
      </c>
      <c r="Q311" s="106" t="s">
        <v>30</v>
      </c>
      <c r="R311" s="107" t="s">
        <v>30</v>
      </c>
    </row>
    <row r="312" spans="1:21" s="3" customFormat="1" ht="21" customHeight="1" x14ac:dyDescent="0.25">
      <c r="A312" s="46" t="s">
        <v>1113</v>
      </c>
      <c r="B312" s="47" t="s">
        <v>273</v>
      </c>
      <c r="C312" s="46">
        <v>1960</v>
      </c>
      <c r="D312" s="46" t="s">
        <v>29</v>
      </c>
      <c r="E312" s="46" t="s">
        <v>28</v>
      </c>
      <c r="F312" s="46">
        <v>2</v>
      </c>
      <c r="G312" s="46">
        <v>1</v>
      </c>
      <c r="H312" s="35">
        <v>325</v>
      </c>
      <c r="I312" s="35">
        <v>297.2</v>
      </c>
      <c r="J312" s="35">
        <v>297.2</v>
      </c>
      <c r="K312" s="29">
        <f>SUM(L312:O312)</f>
        <v>3336726</v>
      </c>
      <c r="L312" s="35">
        <v>0</v>
      </c>
      <c r="M312" s="35">
        <v>0</v>
      </c>
      <c r="N312" s="35">
        <v>0</v>
      </c>
      <c r="O312" s="35">
        <v>3336726</v>
      </c>
      <c r="P312" s="36">
        <f>K312/H312</f>
        <v>10266.84923076923</v>
      </c>
      <c r="Q312" s="29">
        <v>9673</v>
      </c>
      <c r="R312" s="59" t="s">
        <v>77</v>
      </c>
      <c r="S312" s="10"/>
      <c r="T312" s="10"/>
      <c r="U312" s="10"/>
    </row>
    <row r="313" spans="1:21" s="3" customFormat="1" ht="21" customHeight="1" x14ac:dyDescent="0.25">
      <c r="A313" s="120" t="s">
        <v>1114</v>
      </c>
      <c r="B313" s="127" t="s">
        <v>274</v>
      </c>
      <c r="C313" s="115">
        <v>1961</v>
      </c>
      <c r="D313" s="120" t="s">
        <v>29</v>
      </c>
      <c r="E313" s="120" t="s">
        <v>28</v>
      </c>
      <c r="F313" s="119">
        <v>2</v>
      </c>
      <c r="G313" s="119">
        <v>2</v>
      </c>
      <c r="H313" s="143">
        <v>420</v>
      </c>
      <c r="I313" s="143">
        <v>0</v>
      </c>
      <c r="J313" s="143">
        <v>370</v>
      </c>
      <c r="K313" s="29">
        <f>SUM(L313:O313)</f>
        <v>300000</v>
      </c>
      <c r="L313" s="80">
        <v>0</v>
      </c>
      <c r="M313" s="80">
        <v>0</v>
      </c>
      <c r="N313" s="80">
        <v>0</v>
      </c>
      <c r="O313" s="80">
        <v>300000</v>
      </c>
      <c r="P313" s="36">
        <f>K313/H313</f>
        <v>714.28571428571433</v>
      </c>
      <c r="Q313" s="29">
        <v>9673</v>
      </c>
      <c r="R313" s="62" t="s">
        <v>77</v>
      </c>
      <c r="S313" s="10"/>
      <c r="T313" s="10"/>
      <c r="U313" s="10"/>
    </row>
    <row r="314" spans="1:21" ht="21" customHeight="1" x14ac:dyDescent="0.25">
      <c r="A314" s="120"/>
      <c r="B314" s="127"/>
      <c r="C314" s="115"/>
      <c r="D314" s="120"/>
      <c r="E314" s="120"/>
      <c r="F314" s="119"/>
      <c r="G314" s="119"/>
      <c r="H314" s="143"/>
      <c r="I314" s="143"/>
      <c r="J314" s="143"/>
      <c r="K314" s="29">
        <f>SUM(L314:O314)</f>
        <v>4409934.1500000004</v>
      </c>
      <c r="L314" s="80">
        <v>0</v>
      </c>
      <c r="M314" s="80">
        <v>0</v>
      </c>
      <c r="N314" s="80">
        <v>0</v>
      </c>
      <c r="O314" s="80">
        <v>4409934.1500000004</v>
      </c>
      <c r="P314" s="36">
        <f>K314/H313</f>
        <v>10499.843214285715</v>
      </c>
      <c r="Q314" s="29">
        <v>9673</v>
      </c>
      <c r="R314" s="62" t="s">
        <v>78</v>
      </c>
    </row>
    <row r="315" spans="1:21" ht="24.95" customHeight="1" x14ac:dyDescent="0.25">
      <c r="A315" s="116" t="s">
        <v>1884</v>
      </c>
      <c r="B315" s="116"/>
      <c r="C315" s="116"/>
      <c r="D315" s="116"/>
      <c r="E315" s="116"/>
      <c r="F315" s="116"/>
      <c r="G315" s="116"/>
      <c r="H315" s="116"/>
      <c r="I315" s="116"/>
      <c r="J315" s="116"/>
      <c r="K315" s="116"/>
      <c r="L315" s="116"/>
      <c r="M315" s="116"/>
      <c r="N315" s="116"/>
      <c r="O315" s="116"/>
      <c r="P315" s="116"/>
      <c r="Q315" s="116"/>
      <c r="R315" s="116"/>
    </row>
    <row r="316" spans="1:21" ht="39.950000000000003" customHeight="1" x14ac:dyDescent="0.25">
      <c r="A316" s="118" t="s">
        <v>283</v>
      </c>
      <c r="B316" s="118"/>
      <c r="C316" s="56" t="s">
        <v>30</v>
      </c>
      <c r="D316" s="56" t="s">
        <v>30</v>
      </c>
      <c r="E316" s="56" t="s">
        <v>30</v>
      </c>
      <c r="F316" s="103" t="s">
        <v>30</v>
      </c>
      <c r="G316" s="103" t="s">
        <v>30</v>
      </c>
      <c r="H316" s="104">
        <f t="shared" ref="H316:N316" si="61">SUM(H317:H332)</f>
        <v>5376.2000000000007</v>
      </c>
      <c r="I316" s="104">
        <f t="shared" si="61"/>
        <v>4526.8999999999996</v>
      </c>
      <c r="J316" s="104">
        <f t="shared" si="61"/>
        <v>3442.3</v>
      </c>
      <c r="K316" s="104">
        <f t="shared" si="61"/>
        <v>50832345.300000004</v>
      </c>
      <c r="L316" s="104">
        <f t="shared" si="61"/>
        <v>0</v>
      </c>
      <c r="M316" s="104">
        <f t="shared" si="61"/>
        <v>0</v>
      </c>
      <c r="N316" s="104">
        <f t="shared" si="61"/>
        <v>0</v>
      </c>
      <c r="O316" s="104">
        <f>SUM(O317:O332)</f>
        <v>50832345.300000004</v>
      </c>
      <c r="P316" s="105">
        <f>K316/H316</f>
        <v>9455.0696216658598</v>
      </c>
      <c r="Q316" s="106" t="s">
        <v>30</v>
      </c>
      <c r="R316" s="107" t="s">
        <v>30</v>
      </c>
    </row>
    <row r="317" spans="1:21" s="3" customFormat="1" ht="23.1" customHeight="1" x14ac:dyDescent="0.25">
      <c r="A317" s="120" t="s">
        <v>1115</v>
      </c>
      <c r="B317" s="127" t="s">
        <v>266</v>
      </c>
      <c r="C317" s="120">
        <v>1950</v>
      </c>
      <c r="D317" s="120" t="s">
        <v>29</v>
      </c>
      <c r="E317" s="115" t="s">
        <v>28</v>
      </c>
      <c r="F317" s="120">
        <v>2</v>
      </c>
      <c r="G317" s="120">
        <v>1</v>
      </c>
      <c r="H317" s="140">
        <v>503.8</v>
      </c>
      <c r="I317" s="140">
        <v>482</v>
      </c>
      <c r="J317" s="140">
        <v>362.3</v>
      </c>
      <c r="K317" s="29">
        <f t="shared" ref="K317:K330" si="62">SUM(L317:O317)</f>
        <v>300000</v>
      </c>
      <c r="L317" s="35">
        <v>0</v>
      </c>
      <c r="M317" s="35">
        <v>0</v>
      </c>
      <c r="N317" s="35">
        <v>0</v>
      </c>
      <c r="O317" s="35">
        <v>300000</v>
      </c>
      <c r="P317" s="36">
        <f t="shared" ref="P317:P330" si="63">K317/H317</f>
        <v>595.47439460103215</v>
      </c>
      <c r="Q317" s="29">
        <v>9673</v>
      </c>
      <c r="R317" s="59" t="s">
        <v>77</v>
      </c>
      <c r="S317" s="10"/>
      <c r="T317" s="10"/>
      <c r="U317" s="10"/>
    </row>
    <row r="318" spans="1:21" s="3" customFormat="1" ht="23.1" customHeight="1" x14ac:dyDescent="0.25">
      <c r="A318" s="120"/>
      <c r="B318" s="127"/>
      <c r="C318" s="120"/>
      <c r="D318" s="120"/>
      <c r="E318" s="115"/>
      <c r="F318" s="120"/>
      <c r="G318" s="120"/>
      <c r="H318" s="140"/>
      <c r="I318" s="140"/>
      <c r="J318" s="140"/>
      <c r="K318" s="29">
        <f>SUM(L318:O318)</f>
        <v>4220764.5</v>
      </c>
      <c r="L318" s="35">
        <v>0</v>
      </c>
      <c r="M318" s="35">
        <v>0</v>
      </c>
      <c r="N318" s="35">
        <v>0</v>
      </c>
      <c r="O318" s="35">
        <v>4220764.5</v>
      </c>
      <c r="P318" s="36">
        <f>K318/H317</f>
        <v>8377.8572846367606</v>
      </c>
      <c r="Q318" s="29">
        <v>9673</v>
      </c>
      <c r="R318" s="59" t="s">
        <v>78</v>
      </c>
      <c r="S318" s="10"/>
      <c r="T318" s="10"/>
      <c r="U318" s="10"/>
    </row>
    <row r="319" spans="1:21" s="3" customFormat="1" ht="23.1" customHeight="1" x14ac:dyDescent="0.25">
      <c r="A319" s="46" t="s">
        <v>1116</v>
      </c>
      <c r="B319" s="47" t="s">
        <v>267</v>
      </c>
      <c r="C319" s="39">
        <v>1950</v>
      </c>
      <c r="D319" s="46" t="s">
        <v>29</v>
      </c>
      <c r="E319" s="39" t="s">
        <v>28</v>
      </c>
      <c r="F319" s="46">
        <v>2</v>
      </c>
      <c r="G319" s="46">
        <v>1</v>
      </c>
      <c r="H319" s="66">
        <v>502.3</v>
      </c>
      <c r="I319" s="66">
        <v>465.3</v>
      </c>
      <c r="J319" s="66">
        <v>465.3</v>
      </c>
      <c r="K319" s="29">
        <f t="shared" si="62"/>
        <v>4838911.5</v>
      </c>
      <c r="L319" s="66">
        <v>0</v>
      </c>
      <c r="M319" s="66">
        <v>0</v>
      </c>
      <c r="N319" s="66">
        <v>0</v>
      </c>
      <c r="O319" s="66">
        <v>4838911.5</v>
      </c>
      <c r="P319" s="36">
        <f t="shared" si="63"/>
        <v>9633.5088592474622</v>
      </c>
      <c r="Q319" s="29">
        <v>9673</v>
      </c>
      <c r="R319" s="62" t="s">
        <v>78</v>
      </c>
      <c r="S319" s="10"/>
      <c r="T319" s="10"/>
      <c r="U319" s="10"/>
    </row>
    <row r="320" spans="1:21" s="3" customFormat="1" ht="23.1" customHeight="1" x14ac:dyDescent="0.25">
      <c r="A320" s="46" t="s">
        <v>1117</v>
      </c>
      <c r="B320" s="47" t="s">
        <v>268</v>
      </c>
      <c r="C320" s="39">
        <v>1950</v>
      </c>
      <c r="D320" s="46" t="s">
        <v>29</v>
      </c>
      <c r="E320" s="39" t="s">
        <v>28</v>
      </c>
      <c r="F320" s="41">
        <v>1</v>
      </c>
      <c r="G320" s="41">
        <v>3</v>
      </c>
      <c r="H320" s="66">
        <v>426.7</v>
      </c>
      <c r="I320" s="66">
        <v>309.3</v>
      </c>
      <c r="J320" s="66">
        <v>182.3</v>
      </c>
      <c r="K320" s="29">
        <f t="shared" si="62"/>
        <v>4897880.9000000004</v>
      </c>
      <c r="L320" s="66">
        <v>0</v>
      </c>
      <c r="M320" s="66">
        <v>0</v>
      </c>
      <c r="N320" s="66">
        <v>0</v>
      </c>
      <c r="O320" s="66">
        <v>4897880.9000000004</v>
      </c>
      <c r="P320" s="36">
        <f t="shared" si="63"/>
        <v>11478.5116006562</v>
      </c>
      <c r="Q320" s="29">
        <v>9673</v>
      </c>
      <c r="R320" s="62" t="s">
        <v>78</v>
      </c>
      <c r="S320" s="69"/>
      <c r="T320" s="69"/>
      <c r="U320" s="10"/>
    </row>
    <row r="321" spans="1:21" s="3" customFormat="1" ht="23.1" customHeight="1" x14ac:dyDescent="0.25">
      <c r="A321" s="120" t="s">
        <v>1118</v>
      </c>
      <c r="B321" s="127" t="s">
        <v>269</v>
      </c>
      <c r="C321" s="115">
        <v>1947</v>
      </c>
      <c r="D321" s="120" t="s">
        <v>29</v>
      </c>
      <c r="E321" s="115" t="s">
        <v>28</v>
      </c>
      <c r="F321" s="119">
        <v>1</v>
      </c>
      <c r="G321" s="119">
        <v>5</v>
      </c>
      <c r="H321" s="148">
        <v>363</v>
      </c>
      <c r="I321" s="148">
        <v>269</v>
      </c>
      <c r="J321" s="148">
        <v>181.9</v>
      </c>
      <c r="K321" s="29">
        <f t="shared" si="62"/>
        <v>300000</v>
      </c>
      <c r="L321" s="66">
        <v>0</v>
      </c>
      <c r="M321" s="66">
        <v>0</v>
      </c>
      <c r="N321" s="66">
        <v>0</v>
      </c>
      <c r="O321" s="66">
        <v>300000</v>
      </c>
      <c r="P321" s="36">
        <f t="shared" si="63"/>
        <v>826.44628099173553</v>
      </c>
      <c r="Q321" s="29">
        <v>9673</v>
      </c>
      <c r="R321" s="50" t="s">
        <v>77</v>
      </c>
      <c r="S321" s="69"/>
      <c r="T321" s="69"/>
      <c r="U321" s="10"/>
    </row>
    <row r="322" spans="1:21" ht="23.1" customHeight="1" x14ac:dyDescent="0.25">
      <c r="A322" s="120"/>
      <c r="B322" s="127"/>
      <c r="C322" s="115"/>
      <c r="D322" s="120"/>
      <c r="E322" s="115"/>
      <c r="F322" s="119"/>
      <c r="G322" s="119"/>
      <c r="H322" s="148"/>
      <c r="I322" s="148"/>
      <c r="J322" s="148"/>
      <c r="K322" s="29">
        <f>SUM(L322:O322)</f>
        <v>4084842.5</v>
      </c>
      <c r="L322" s="66">
        <v>0</v>
      </c>
      <c r="M322" s="66">
        <v>0</v>
      </c>
      <c r="N322" s="66">
        <v>0</v>
      </c>
      <c r="O322" s="66">
        <v>4084842.5</v>
      </c>
      <c r="P322" s="36">
        <f>K322/H321</f>
        <v>11253.009641873277</v>
      </c>
      <c r="Q322" s="29">
        <v>9673</v>
      </c>
      <c r="R322" s="50" t="s">
        <v>78</v>
      </c>
      <c r="S322" s="52"/>
      <c r="T322" s="52"/>
    </row>
    <row r="323" spans="1:21" s="89" customFormat="1" ht="23.1" customHeight="1" x14ac:dyDescent="0.25">
      <c r="A323" s="50" t="s">
        <v>1119</v>
      </c>
      <c r="B323" s="47" t="s">
        <v>1814</v>
      </c>
      <c r="C323" s="39">
        <v>1960</v>
      </c>
      <c r="D323" s="46" t="s">
        <v>29</v>
      </c>
      <c r="E323" s="39" t="s">
        <v>28</v>
      </c>
      <c r="F323" s="41">
        <v>2</v>
      </c>
      <c r="G323" s="41">
        <v>3</v>
      </c>
      <c r="H323" s="22">
        <v>535.6</v>
      </c>
      <c r="I323" s="22">
        <v>352.1</v>
      </c>
      <c r="J323" s="22">
        <v>352.1</v>
      </c>
      <c r="K323" s="22">
        <f>SUM(L323:O323)</f>
        <v>1368354.4</v>
      </c>
      <c r="L323" s="22">
        <v>0</v>
      </c>
      <c r="M323" s="22">
        <v>0</v>
      </c>
      <c r="N323" s="22">
        <v>0</v>
      </c>
      <c r="O323" s="22">
        <v>1368354.4</v>
      </c>
      <c r="P323" s="22">
        <f>K323/H323</f>
        <v>2554.8065720687077</v>
      </c>
      <c r="Q323" s="22">
        <v>9673</v>
      </c>
      <c r="R323" s="50" t="s">
        <v>77</v>
      </c>
    </row>
    <row r="324" spans="1:21" s="3" customFormat="1" ht="23.1" customHeight="1" x14ac:dyDescent="0.25">
      <c r="A324" s="120" t="s">
        <v>1120</v>
      </c>
      <c r="B324" s="127" t="s">
        <v>270</v>
      </c>
      <c r="C324" s="115">
        <v>1959</v>
      </c>
      <c r="D324" s="120" t="s">
        <v>29</v>
      </c>
      <c r="E324" s="115" t="s">
        <v>28</v>
      </c>
      <c r="F324" s="119">
        <v>2</v>
      </c>
      <c r="G324" s="119">
        <v>2</v>
      </c>
      <c r="H324" s="148">
        <v>423.8</v>
      </c>
      <c r="I324" s="148">
        <v>392.5</v>
      </c>
      <c r="J324" s="148">
        <v>392.5</v>
      </c>
      <c r="K324" s="29">
        <f t="shared" si="62"/>
        <v>300000</v>
      </c>
      <c r="L324" s="66">
        <v>0</v>
      </c>
      <c r="M324" s="66">
        <v>0</v>
      </c>
      <c r="N324" s="66">
        <v>0</v>
      </c>
      <c r="O324" s="66">
        <v>300000</v>
      </c>
      <c r="P324" s="36">
        <f t="shared" si="63"/>
        <v>707.88107597923545</v>
      </c>
      <c r="Q324" s="29">
        <v>9673</v>
      </c>
      <c r="R324" s="62" t="s">
        <v>77</v>
      </c>
      <c r="S324" s="10"/>
      <c r="T324" s="10"/>
      <c r="U324" s="10"/>
    </row>
    <row r="325" spans="1:21" s="3" customFormat="1" ht="23.1" customHeight="1" x14ac:dyDescent="0.25">
      <c r="A325" s="120"/>
      <c r="B325" s="127"/>
      <c r="C325" s="115"/>
      <c r="D325" s="120"/>
      <c r="E325" s="115"/>
      <c r="F325" s="119"/>
      <c r="G325" s="119"/>
      <c r="H325" s="148"/>
      <c r="I325" s="148"/>
      <c r="J325" s="148"/>
      <c r="K325" s="29">
        <f>SUM(L325:O325)</f>
        <v>4905001</v>
      </c>
      <c r="L325" s="66">
        <v>0</v>
      </c>
      <c r="M325" s="66">
        <v>0</v>
      </c>
      <c r="N325" s="66">
        <v>0</v>
      </c>
      <c r="O325" s="66">
        <v>4905001</v>
      </c>
      <c r="P325" s="36">
        <f>K325/H324</f>
        <v>11573.857951864087</v>
      </c>
      <c r="Q325" s="29">
        <v>9673</v>
      </c>
      <c r="R325" s="62" t="s">
        <v>78</v>
      </c>
      <c r="S325" s="10"/>
      <c r="T325" s="10"/>
      <c r="U325" s="10"/>
    </row>
    <row r="326" spans="1:21" s="3" customFormat="1" ht="23.1" customHeight="1" x14ac:dyDescent="0.25">
      <c r="A326" s="46" t="s">
        <v>1121</v>
      </c>
      <c r="B326" s="47" t="s">
        <v>271</v>
      </c>
      <c r="C326" s="39">
        <v>1959</v>
      </c>
      <c r="D326" s="46" t="s">
        <v>29</v>
      </c>
      <c r="E326" s="39" t="s">
        <v>28</v>
      </c>
      <c r="F326" s="41">
        <v>2</v>
      </c>
      <c r="G326" s="41">
        <v>1</v>
      </c>
      <c r="H326" s="66">
        <v>293.10000000000002</v>
      </c>
      <c r="I326" s="66">
        <v>242.8</v>
      </c>
      <c r="J326" s="66">
        <v>146.30000000000001</v>
      </c>
      <c r="K326" s="29">
        <f t="shared" si="62"/>
        <v>4264093</v>
      </c>
      <c r="L326" s="66">
        <v>0</v>
      </c>
      <c r="M326" s="66">
        <v>0</v>
      </c>
      <c r="N326" s="66">
        <v>0</v>
      </c>
      <c r="O326" s="66">
        <v>4264093</v>
      </c>
      <c r="P326" s="36">
        <f t="shared" si="63"/>
        <v>14548.253155919479</v>
      </c>
      <c r="Q326" s="29">
        <v>9673</v>
      </c>
      <c r="R326" s="50" t="s">
        <v>78</v>
      </c>
      <c r="S326" s="10"/>
      <c r="T326" s="10"/>
      <c r="U326" s="10"/>
    </row>
    <row r="327" spans="1:21" s="3" customFormat="1" ht="23.1" customHeight="1" x14ac:dyDescent="0.25">
      <c r="A327" s="46" t="s">
        <v>1122</v>
      </c>
      <c r="B327" s="47" t="s">
        <v>272</v>
      </c>
      <c r="C327" s="39">
        <v>1958</v>
      </c>
      <c r="D327" s="46" t="s">
        <v>29</v>
      </c>
      <c r="E327" s="39" t="s">
        <v>28</v>
      </c>
      <c r="F327" s="41">
        <v>2</v>
      </c>
      <c r="G327" s="41">
        <v>1</v>
      </c>
      <c r="H327" s="33">
        <v>293.10000000000002</v>
      </c>
      <c r="I327" s="33">
        <v>242.7</v>
      </c>
      <c r="J327" s="33">
        <v>129.80000000000001</v>
      </c>
      <c r="K327" s="29">
        <f t="shared" si="62"/>
        <v>4125493</v>
      </c>
      <c r="L327" s="35">
        <v>0</v>
      </c>
      <c r="M327" s="35">
        <v>0</v>
      </c>
      <c r="N327" s="35">
        <v>0</v>
      </c>
      <c r="O327" s="33">
        <v>4125493</v>
      </c>
      <c r="P327" s="36">
        <f t="shared" si="63"/>
        <v>14075.377004435346</v>
      </c>
      <c r="Q327" s="29">
        <v>9673</v>
      </c>
      <c r="R327" s="59" t="s">
        <v>79</v>
      </c>
      <c r="S327" s="10"/>
      <c r="T327" s="10"/>
      <c r="U327" s="10"/>
    </row>
    <row r="328" spans="1:21" s="89" customFormat="1" ht="23.1" customHeight="1" x14ac:dyDescent="0.25">
      <c r="A328" s="46" t="s">
        <v>1123</v>
      </c>
      <c r="B328" s="47" t="s">
        <v>1815</v>
      </c>
      <c r="C328" s="39">
        <v>1959</v>
      </c>
      <c r="D328" s="39" t="s">
        <v>29</v>
      </c>
      <c r="E328" s="39" t="s">
        <v>28</v>
      </c>
      <c r="F328" s="41">
        <v>2</v>
      </c>
      <c r="G328" s="41">
        <v>1</v>
      </c>
      <c r="H328" s="22">
        <v>442.5</v>
      </c>
      <c r="I328" s="22">
        <v>372.8</v>
      </c>
      <c r="J328" s="22">
        <v>227.5</v>
      </c>
      <c r="K328" s="22">
        <f>SUM(L328:O328)</f>
        <v>4437369.5999999996</v>
      </c>
      <c r="L328" s="22">
        <v>0</v>
      </c>
      <c r="M328" s="22">
        <v>0</v>
      </c>
      <c r="N328" s="22">
        <v>0</v>
      </c>
      <c r="O328" s="22">
        <v>4437369.5999999996</v>
      </c>
      <c r="P328" s="22">
        <f>K328/H328</f>
        <v>10027.953898305084</v>
      </c>
      <c r="Q328" s="22">
        <v>9673</v>
      </c>
      <c r="R328" s="50" t="s">
        <v>77</v>
      </c>
      <c r="S328" s="95"/>
      <c r="T328" s="95"/>
    </row>
    <row r="329" spans="1:21" s="3" customFormat="1" ht="23.1" customHeight="1" x14ac:dyDescent="0.25">
      <c r="A329" s="46" t="s">
        <v>1926</v>
      </c>
      <c r="B329" s="47" t="s">
        <v>275</v>
      </c>
      <c r="C329" s="39">
        <v>1959</v>
      </c>
      <c r="D329" s="46" t="s">
        <v>29</v>
      </c>
      <c r="E329" s="39" t="s">
        <v>28</v>
      </c>
      <c r="F329" s="48">
        <v>2</v>
      </c>
      <c r="G329" s="48">
        <v>1</v>
      </c>
      <c r="H329" s="33">
        <v>438.9</v>
      </c>
      <c r="I329" s="33">
        <v>370</v>
      </c>
      <c r="J329" s="33">
        <v>342.3</v>
      </c>
      <c r="K329" s="29">
        <f t="shared" si="62"/>
        <v>4481173.5</v>
      </c>
      <c r="L329" s="35">
        <v>0</v>
      </c>
      <c r="M329" s="35">
        <v>0</v>
      </c>
      <c r="N329" s="35">
        <v>0</v>
      </c>
      <c r="O329" s="33">
        <v>4481173.5</v>
      </c>
      <c r="P329" s="36">
        <f t="shared" si="63"/>
        <v>10210.010252904991</v>
      </c>
      <c r="Q329" s="29">
        <v>9673</v>
      </c>
      <c r="R329" s="50" t="s">
        <v>79</v>
      </c>
      <c r="S329" s="69"/>
      <c r="T329" s="69"/>
      <c r="U329" s="10"/>
    </row>
    <row r="330" spans="1:21" s="3" customFormat="1" ht="23.1" customHeight="1" x14ac:dyDescent="0.25">
      <c r="A330" s="46" t="s">
        <v>1124</v>
      </c>
      <c r="B330" s="47" t="s">
        <v>276</v>
      </c>
      <c r="C330" s="39">
        <v>1959</v>
      </c>
      <c r="D330" s="46" t="s">
        <v>29</v>
      </c>
      <c r="E330" s="39" t="s">
        <v>28</v>
      </c>
      <c r="F330" s="48">
        <v>2</v>
      </c>
      <c r="G330" s="48">
        <v>1</v>
      </c>
      <c r="H330" s="33">
        <v>293.10000000000002</v>
      </c>
      <c r="I330" s="33">
        <v>270.5</v>
      </c>
      <c r="J330" s="33">
        <v>202.6</v>
      </c>
      <c r="K330" s="29">
        <f t="shared" si="62"/>
        <v>3131219</v>
      </c>
      <c r="L330" s="35">
        <v>0</v>
      </c>
      <c r="M330" s="35">
        <v>0</v>
      </c>
      <c r="N330" s="35">
        <v>0</v>
      </c>
      <c r="O330" s="33">
        <v>3131219</v>
      </c>
      <c r="P330" s="36">
        <f t="shared" si="63"/>
        <v>10683.108154213578</v>
      </c>
      <c r="Q330" s="29">
        <v>9673</v>
      </c>
      <c r="R330" s="50" t="s">
        <v>79</v>
      </c>
      <c r="S330" s="69"/>
      <c r="T330" s="69"/>
      <c r="U330" s="10"/>
    </row>
    <row r="331" spans="1:21" s="89" customFormat="1" ht="23.1" customHeight="1" x14ac:dyDescent="0.25">
      <c r="A331" s="46" t="s">
        <v>1125</v>
      </c>
      <c r="B331" s="47" t="s">
        <v>1816</v>
      </c>
      <c r="C331" s="39">
        <v>1957</v>
      </c>
      <c r="D331" s="46" t="s">
        <v>29</v>
      </c>
      <c r="E331" s="39" t="s">
        <v>28</v>
      </c>
      <c r="F331" s="41">
        <v>2</v>
      </c>
      <c r="G331" s="41">
        <v>1</v>
      </c>
      <c r="H331" s="22">
        <v>451.8</v>
      </c>
      <c r="I331" s="22">
        <v>396.2</v>
      </c>
      <c r="J331" s="22">
        <v>250.7</v>
      </c>
      <c r="K331" s="22">
        <f>SUM(L331:O331)</f>
        <v>2168122.2000000002</v>
      </c>
      <c r="L331" s="22">
        <v>0</v>
      </c>
      <c r="M331" s="22">
        <v>0</v>
      </c>
      <c r="N331" s="22">
        <v>0</v>
      </c>
      <c r="O331" s="22">
        <v>2168122.2000000002</v>
      </c>
      <c r="P331" s="22">
        <f>K331/H331</f>
        <v>4798.8539176626828</v>
      </c>
      <c r="Q331" s="22">
        <v>9673</v>
      </c>
      <c r="R331" s="50" t="s">
        <v>77</v>
      </c>
    </row>
    <row r="332" spans="1:21" s="89" customFormat="1" ht="20.100000000000001" customHeight="1" x14ac:dyDescent="0.25">
      <c r="A332" s="46" t="s">
        <v>1126</v>
      </c>
      <c r="B332" s="47" t="s">
        <v>1847</v>
      </c>
      <c r="C332" s="39">
        <v>1965</v>
      </c>
      <c r="D332" s="46" t="s">
        <v>29</v>
      </c>
      <c r="E332" s="39" t="s">
        <v>28</v>
      </c>
      <c r="F332" s="41">
        <v>2</v>
      </c>
      <c r="G332" s="41">
        <v>2</v>
      </c>
      <c r="H332" s="22">
        <v>408.5</v>
      </c>
      <c r="I332" s="22">
        <v>361.7</v>
      </c>
      <c r="J332" s="22">
        <v>206.7</v>
      </c>
      <c r="K332" s="22">
        <f>SUM(L332:O332)</f>
        <v>3009120.2</v>
      </c>
      <c r="L332" s="22">
        <v>0</v>
      </c>
      <c r="M332" s="22">
        <v>0</v>
      </c>
      <c r="N332" s="22">
        <v>0</v>
      </c>
      <c r="O332" s="22">
        <v>3009120.2</v>
      </c>
      <c r="P332" s="22">
        <f>K332/H332</f>
        <v>7366.2673194614445</v>
      </c>
      <c r="Q332" s="22">
        <v>9673</v>
      </c>
      <c r="R332" s="50" t="s">
        <v>78</v>
      </c>
    </row>
    <row r="333" spans="1:21" ht="30" customHeight="1" x14ac:dyDescent="0.25">
      <c r="A333" s="116" t="s">
        <v>1885</v>
      </c>
      <c r="B333" s="116"/>
      <c r="C333" s="116"/>
      <c r="D333" s="116"/>
      <c r="E333" s="116"/>
      <c r="F333" s="116"/>
      <c r="G333" s="116"/>
      <c r="H333" s="116"/>
      <c r="I333" s="116"/>
      <c r="J333" s="116"/>
      <c r="K333" s="116"/>
      <c r="L333" s="116"/>
      <c r="M333" s="116"/>
      <c r="N333" s="116"/>
      <c r="O333" s="116"/>
      <c r="P333" s="116"/>
      <c r="Q333" s="116"/>
      <c r="R333" s="116"/>
    </row>
    <row r="334" spans="1:21" ht="39.950000000000003" customHeight="1" x14ac:dyDescent="0.25">
      <c r="A334" s="118" t="s">
        <v>303</v>
      </c>
      <c r="B334" s="118"/>
      <c r="C334" s="56" t="s">
        <v>30</v>
      </c>
      <c r="D334" s="56" t="s">
        <v>30</v>
      </c>
      <c r="E334" s="56" t="s">
        <v>30</v>
      </c>
      <c r="F334" s="103" t="s">
        <v>30</v>
      </c>
      <c r="G334" s="103" t="s">
        <v>30</v>
      </c>
      <c r="H334" s="104">
        <f t="shared" ref="H334:N334" si="64">SUM(H335:H353)</f>
        <v>11519.239999999998</v>
      </c>
      <c r="I334" s="104">
        <f t="shared" si="64"/>
        <v>59.2</v>
      </c>
      <c r="J334" s="104">
        <f t="shared" si="64"/>
        <v>10742.840000000002</v>
      </c>
      <c r="K334" s="104">
        <f t="shared" si="64"/>
        <v>56725133.380000003</v>
      </c>
      <c r="L334" s="104">
        <f t="shared" si="64"/>
        <v>0</v>
      </c>
      <c r="M334" s="104">
        <f t="shared" si="64"/>
        <v>0</v>
      </c>
      <c r="N334" s="104">
        <f t="shared" si="64"/>
        <v>0</v>
      </c>
      <c r="O334" s="104">
        <f>SUM(O335:O353)</f>
        <v>56725133.380000003</v>
      </c>
      <c r="P334" s="105">
        <f t="shared" ref="P334:P352" si="65">K334/H334</f>
        <v>4924.3815894104137</v>
      </c>
      <c r="Q334" s="106" t="s">
        <v>30</v>
      </c>
      <c r="R334" s="107" t="s">
        <v>30</v>
      </c>
    </row>
    <row r="335" spans="1:21" s="3" customFormat="1" ht="23.1" customHeight="1" x14ac:dyDescent="0.25">
      <c r="A335" s="39" t="s">
        <v>1127</v>
      </c>
      <c r="B335" s="47" t="s">
        <v>286</v>
      </c>
      <c r="C335" s="39">
        <v>1953</v>
      </c>
      <c r="D335" s="39" t="s">
        <v>29</v>
      </c>
      <c r="E335" s="39" t="s">
        <v>28</v>
      </c>
      <c r="F335" s="39">
        <v>2</v>
      </c>
      <c r="G335" s="39">
        <v>2</v>
      </c>
      <c r="H335" s="33">
        <v>514.54</v>
      </c>
      <c r="I335" s="33">
        <v>0</v>
      </c>
      <c r="J335" s="33">
        <v>469.54</v>
      </c>
      <c r="K335" s="29">
        <f t="shared" ref="K335:K353" si="66">SUM(L335:O335)</f>
        <v>6106366.8799999999</v>
      </c>
      <c r="L335" s="33">
        <v>0</v>
      </c>
      <c r="M335" s="33">
        <v>0</v>
      </c>
      <c r="N335" s="33">
        <v>0</v>
      </c>
      <c r="O335" s="33">
        <v>6106366.8799999999</v>
      </c>
      <c r="P335" s="36">
        <f t="shared" si="65"/>
        <v>11867.623275158394</v>
      </c>
      <c r="Q335" s="29">
        <v>9673</v>
      </c>
      <c r="R335" s="50" t="s">
        <v>78</v>
      </c>
      <c r="S335" s="10"/>
      <c r="T335" s="10"/>
      <c r="U335" s="10"/>
    </row>
    <row r="336" spans="1:21" s="10" customFormat="1" ht="23.1" customHeight="1" x14ac:dyDescent="0.25">
      <c r="A336" s="39" t="s">
        <v>1128</v>
      </c>
      <c r="B336" s="47" t="s">
        <v>287</v>
      </c>
      <c r="C336" s="39">
        <v>1954</v>
      </c>
      <c r="D336" s="39" t="s">
        <v>29</v>
      </c>
      <c r="E336" s="39" t="s">
        <v>28</v>
      </c>
      <c r="F336" s="41">
        <v>2</v>
      </c>
      <c r="G336" s="41">
        <v>2</v>
      </c>
      <c r="H336" s="33">
        <v>558.1</v>
      </c>
      <c r="I336" s="33">
        <v>0</v>
      </c>
      <c r="J336" s="33">
        <v>513.1</v>
      </c>
      <c r="K336" s="29">
        <f t="shared" si="66"/>
        <v>2965548.7</v>
      </c>
      <c r="L336" s="33">
        <v>0</v>
      </c>
      <c r="M336" s="33">
        <v>0</v>
      </c>
      <c r="N336" s="33">
        <v>0</v>
      </c>
      <c r="O336" s="22">
        <v>2965548.7</v>
      </c>
      <c r="P336" s="36">
        <f t="shared" si="65"/>
        <v>5313.6511377889265</v>
      </c>
      <c r="Q336" s="29">
        <v>9673</v>
      </c>
      <c r="R336" s="50" t="s">
        <v>78</v>
      </c>
    </row>
    <row r="337" spans="1:256" s="3" customFormat="1" ht="23.1" customHeight="1" x14ac:dyDescent="0.25">
      <c r="A337" s="115" t="s">
        <v>1129</v>
      </c>
      <c r="B337" s="127" t="s">
        <v>292</v>
      </c>
      <c r="C337" s="115">
        <v>1949</v>
      </c>
      <c r="D337" s="115" t="s">
        <v>29</v>
      </c>
      <c r="E337" s="115" t="s">
        <v>28</v>
      </c>
      <c r="F337" s="119">
        <v>2</v>
      </c>
      <c r="G337" s="119">
        <v>2</v>
      </c>
      <c r="H337" s="141">
        <v>567</v>
      </c>
      <c r="I337" s="141">
        <v>0</v>
      </c>
      <c r="J337" s="141">
        <v>514</v>
      </c>
      <c r="K337" s="29">
        <f>SUM(L337:O337)</f>
        <v>300000</v>
      </c>
      <c r="L337" s="33">
        <v>0</v>
      </c>
      <c r="M337" s="33">
        <v>0</v>
      </c>
      <c r="N337" s="33">
        <v>0</v>
      </c>
      <c r="O337" s="22">
        <v>300000</v>
      </c>
      <c r="P337" s="36">
        <f>K337/H337</f>
        <v>529.10052910052912</v>
      </c>
      <c r="Q337" s="29">
        <v>9673</v>
      </c>
      <c r="R337" s="50" t="s">
        <v>77</v>
      </c>
      <c r="S337" s="10"/>
      <c r="T337" s="10"/>
      <c r="U337" s="10"/>
    </row>
    <row r="338" spans="1:256" s="3" customFormat="1" ht="23.1" customHeight="1" x14ac:dyDescent="0.25">
      <c r="A338" s="115"/>
      <c r="B338" s="127"/>
      <c r="C338" s="115"/>
      <c r="D338" s="115"/>
      <c r="E338" s="115"/>
      <c r="F338" s="119"/>
      <c r="G338" s="119"/>
      <c r="H338" s="141"/>
      <c r="I338" s="141"/>
      <c r="J338" s="141"/>
      <c r="K338" s="29">
        <f>SUM(L338:O338)</f>
        <v>5496415</v>
      </c>
      <c r="L338" s="33">
        <v>0</v>
      </c>
      <c r="M338" s="33">
        <v>0</v>
      </c>
      <c r="N338" s="33">
        <v>0</v>
      </c>
      <c r="O338" s="22">
        <v>5496415</v>
      </c>
      <c r="P338" s="36">
        <f>K338/H337</f>
        <v>9693.8536155202819</v>
      </c>
      <c r="Q338" s="29">
        <v>9673</v>
      </c>
      <c r="R338" s="50" t="s">
        <v>78</v>
      </c>
      <c r="S338" s="10"/>
      <c r="T338" s="10"/>
      <c r="U338" s="10"/>
    </row>
    <row r="339" spans="1:256" s="10" customFormat="1" ht="23.1" customHeight="1" x14ac:dyDescent="0.25">
      <c r="A339" s="39" t="s">
        <v>1927</v>
      </c>
      <c r="B339" s="47" t="s">
        <v>288</v>
      </c>
      <c r="C339" s="39">
        <v>1950</v>
      </c>
      <c r="D339" s="39" t="s">
        <v>29</v>
      </c>
      <c r="E339" s="39" t="s">
        <v>304</v>
      </c>
      <c r="F339" s="41">
        <v>2</v>
      </c>
      <c r="G339" s="41">
        <v>2</v>
      </c>
      <c r="H339" s="33">
        <v>1006</v>
      </c>
      <c r="I339" s="33">
        <v>0</v>
      </c>
      <c r="J339" s="33">
        <v>915.9</v>
      </c>
      <c r="K339" s="29">
        <f t="shared" si="66"/>
        <v>2825837</v>
      </c>
      <c r="L339" s="33">
        <v>0</v>
      </c>
      <c r="M339" s="33">
        <v>0</v>
      </c>
      <c r="N339" s="33">
        <v>0</v>
      </c>
      <c r="O339" s="22">
        <v>2825837</v>
      </c>
      <c r="P339" s="36">
        <f t="shared" si="65"/>
        <v>2808.9831013916501</v>
      </c>
      <c r="Q339" s="29">
        <v>9673</v>
      </c>
      <c r="R339" s="50" t="s">
        <v>77</v>
      </c>
      <c r="U339" s="69"/>
    </row>
    <row r="340" spans="1:256" s="10" customFormat="1" ht="23.1" customHeight="1" x14ac:dyDescent="0.25">
      <c r="A340" s="39" t="s">
        <v>1130</v>
      </c>
      <c r="B340" s="47" t="s">
        <v>289</v>
      </c>
      <c r="C340" s="39">
        <v>1953</v>
      </c>
      <c r="D340" s="39" t="s">
        <v>29</v>
      </c>
      <c r="E340" s="39" t="s">
        <v>28</v>
      </c>
      <c r="F340" s="41">
        <v>2</v>
      </c>
      <c r="G340" s="41">
        <v>2</v>
      </c>
      <c r="H340" s="33">
        <v>995.16</v>
      </c>
      <c r="I340" s="33">
        <v>0</v>
      </c>
      <c r="J340" s="33">
        <v>898.36</v>
      </c>
      <c r="K340" s="29">
        <f t="shared" si="66"/>
        <v>325580</v>
      </c>
      <c r="L340" s="33">
        <v>0</v>
      </c>
      <c r="M340" s="33">
        <v>0</v>
      </c>
      <c r="N340" s="33">
        <v>0</v>
      </c>
      <c r="O340" s="22">
        <v>325580</v>
      </c>
      <c r="P340" s="36">
        <f t="shared" si="65"/>
        <v>327.16347120061096</v>
      </c>
      <c r="Q340" s="29">
        <v>9673</v>
      </c>
      <c r="R340" s="50" t="s">
        <v>78</v>
      </c>
      <c r="S340" s="69"/>
      <c r="T340" s="69"/>
    </row>
    <row r="341" spans="1:256" s="3" customFormat="1" ht="23.1" customHeight="1" x14ac:dyDescent="0.25">
      <c r="A341" s="39" t="s">
        <v>1131</v>
      </c>
      <c r="B341" s="47" t="s">
        <v>290</v>
      </c>
      <c r="C341" s="39">
        <v>1996</v>
      </c>
      <c r="D341" s="39" t="s">
        <v>29</v>
      </c>
      <c r="E341" s="39" t="s">
        <v>28</v>
      </c>
      <c r="F341" s="41">
        <v>5</v>
      </c>
      <c r="G341" s="41">
        <v>6</v>
      </c>
      <c r="H341" s="33">
        <v>3798.6</v>
      </c>
      <c r="I341" s="33">
        <v>0</v>
      </c>
      <c r="J341" s="33">
        <v>3700.9</v>
      </c>
      <c r="K341" s="29">
        <f t="shared" si="66"/>
        <v>3985100</v>
      </c>
      <c r="L341" s="33">
        <v>0</v>
      </c>
      <c r="M341" s="33">
        <v>0</v>
      </c>
      <c r="N341" s="33">
        <v>0</v>
      </c>
      <c r="O341" s="22">
        <v>3985100</v>
      </c>
      <c r="P341" s="36">
        <f t="shared" si="65"/>
        <v>1049.0970357500132</v>
      </c>
      <c r="Q341" s="29">
        <v>9673</v>
      </c>
      <c r="R341" s="50" t="s">
        <v>77</v>
      </c>
      <c r="S341" s="10"/>
      <c r="T341" s="10"/>
      <c r="U341" s="10"/>
    </row>
    <row r="342" spans="1:256" s="10" customFormat="1" ht="23.1" customHeight="1" x14ac:dyDescent="0.25">
      <c r="A342" s="39" t="s">
        <v>1132</v>
      </c>
      <c r="B342" s="47" t="s">
        <v>291</v>
      </c>
      <c r="C342" s="39">
        <v>1952</v>
      </c>
      <c r="D342" s="39" t="s">
        <v>29</v>
      </c>
      <c r="E342" s="39" t="s">
        <v>28</v>
      </c>
      <c r="F342" s="41">
        <v>2</v>
      </c>
      <c r="G342" s="41">
        <v>2</v>
      </c>
      <c r="H342" s="33">
        <v>615.4</v>
      </c>
      <c r="I342" s="33">
        <v>0</v>
      </c>
      <c r="J342" s="33">
        <v>570.79999999999995</v>
      </c>
      <c r="K342" s="29">
        <f t="shared" si="66"/>
        <v>1693575.8</v>
      </c>
      <c r="L342" s="33">
        <v>0</v>
      </c>
      <c r="M342" s="33">
        <v>0</v>
      </c>
      <c r="N342" s="33">
        <v>0</v>
      </c>
      <c r="O342" s="22">
        <v>1693575.8</v>
      </c>
      <c r="P342" s="36">
        <f t="shared" si="65"/>
        <v>2751.9918752031199</v>
      </c>
      <c r="Q342" s="29">
        <v>9673</v>
      </c>
      <c r="R342" s="50" t="s">
        <v>77</v>
      </c>
    </row>
    <row r="343" spans="1:256" s="3" customFormat="1" ht="23.1" customHeight="1" x14ac:dyDescent="0.25">
      <c r="A343" s="39" t="s">
        <v>1133</v>
      </c>
      <c r="B343" s="47" t="s">
        <v>293</v>
      </c>
      <c r="C343" s="39">
        <v>1960</v>
      </c>
      <c r="D343" s="39" t="s">
        <v>29</v>
      </c>
      <c r="E343" s="39" t="s">
        <v>28</v>
      </c>
      <c r="F343" s="41">
        <v>2</v>
      </c>
      <c r="G343" s="41">
        <v>2</v>
      </c>
      <c r="H343" s="33">
        <v>417</v>
      </c>
      <c r="I343" s="33">
        <v>0</v>
      </c>
      <c r="J343" s="33">
        <v>359.8</v>
      </c>
      <c r="K343" s="29">
        <f t="shared" si="66"/>
        <v>4189322</v>
      </c>
      <c r="L343" s="54">
        <v>0</v>
      </c>
      <c r="M343" s="54">
        <v>0</v>
      </c>
      <c r="N343" s="54">
        <v>0</v>
      </c>
      <c r="O343" s="22">
        <v>4189322</v>
      </c>
      <c r="P343" s="36">
        <f t="shared" si="65"/>
        <v>10046.335731414869</v>
      </c>
      <c r="Q343" s="29">
        <v>9673</v>
      </c>
      <c r="R343" s="50" t="s">
        <v>79</v>
      </c>
      <c r="S343" s="69"/>
      <c r="T343" s="69"/>
      <c r="U343" s="10"/>
    </row>
    <row r="344" spans="1:256" s="3" customFormat="1" ht="23.1" customHeight="1" x14ac:dyDescent="0.25">
      <c r="A344" s="39" t="s">
        <v>1134</v>
      </c>
      <c r="B344" s="47" t="s">
        <v>296</v>
      </c>
      <c r="C344" s="39">
        <v>1959</v>
      </c>
      <c r="D344" s="39" t="s">
        <v>29</v>
      </c>
      <c r="E344" s="39" t="s">
        <v>28</v>
      </c>
      <c r="F344" s="41">
        <v>2</v>
      </c>
      <c r="G344" s="41">
        <v>1</v>
      </c>
      <c r="H344" s="22">
        <v>299.89999999999998</v>
      </c>
      <c r="I344" s="22">
        <v>0</v>
      </c>
      <c r="J344" s="22">
        <v>275.10000000000002</v>
      </c>
      <c r="K344" s="29">
        <f>SUM(L344:O344)</f>
        <v>3105119.3</v>
      </c>
      <c r="L344" s="70">
        <v>0</v>
      </c>
      <c r="M344" s="70">
        <v>0</v>
      </c>
      <c r="N344" s="70">
        <v>0</v>
      </c>
      <c r="O344" s="22">
        <v>3105119.3</v>
      </c>
      <c r="P344" s="36">
        <f>K344/H344</f>
        <v>10353.848949649884</v>
      </c>
      <c r="Q344" s="29">
        <v>9673</v>
      </c>
      <c r="R344" s="50" t="s">
        <v>79</v>
      </c>
      <c r="S344" s="69"/>
      <c r="T344" s="69"/>
      <c r="U344" s="10"/>
    </row>
    <row r="345" spans="1:256" s="3" customFormat="1" ht="23.1" customHeight="1" x14ac:dyDescent="0.25">
      <c r="A345" s="39" t="s">
        <v>1135</v>
      </c>
      <c r="B345" s="47" t="s">
        <v>294</v>
      </c>
      <c r="C345" s="39">
        <v>1960</v>
      </c>
      <c r="D345" s="39" t="s">
        <v>29</v>
      </c>
      <c r="E345" s="39" t="s">
        <v>28</v>
      </c>
      <c r="F345" s="41">
        <v>2</v>
      </c>
      <c r="G345" s="41">
        <v>1</v>
      </c>
      <c r="H345" s="33">
        <v>299.8</v>
      </c>
      <c r="I345" s="33">
        <v>0</v>
      </c>
      <c r="J345" s="33">
        <v>276.5</v>
      </c>
      <c r="K345" s="29">
        <f t="shared" si="66"/>
        <v>3189736.6</v>
      </c>
      <c r="L345" s="54">
        <v>0</v>
      </c>
      <c r="M345" s="54">
        <v>0</v>
      </c>
      <c r="N345" s="54">
        <v>0</v>
      </c>
      <c r="O345" s="22">
        <v>3189736.6</v>
      </c>
      <c r="P345" s="36">
        <f t="shared" si="65"/>
        <v>10639.548365577051</v>
      </c>
      <c r="Q345" s="29">
        <v>9673</v>
      </c>
      <c r="R345" s="50" t="s">
        <v>79</v>
      </c>
      <c r="S345" s="10"/>
      <c r="T345" s="10"/>
      <c r="U345" s="10"/>
    </row>
    <row r="346" spans="1:256" s="3" customFormat="1" ht="23.1" customHeight="1" x14ac:dyDescent="0.25">
      <c r="A346" s="39" t="s">
        <v>1136</v>
      </c>
      <c r="B346" s="47" t="s">
        <v>295</v>
      </c>
      <c r="C346" s="46">
        <v>1958</v>
      </c>
      <c r="D346" s="39" t="s">
        <v>29</v>
      </c>
      <c r="E346" s="46" t="s">
        <v>305</v>
      </c>
      <c r="F346" s="46">
        <v>2</v>
      </c>
      <c r="G346" s="46">
        <v>1</v>
      </c>
      <c r="H346" s="35">
        <v>393.5</v>
      </c>
      <c r="I346" s="35">
        <v>0</v>
      </c>
      <c r="J346" s="35">
        <v>362.8</v>
      </c>
      <c r="K346" s="29">
        <f t="shared" si="66"/>
        <v>3839271.5</v>
      </c>
      <c r="L346" s="70">
        <v>0</v>
      </c>
      <c r="M346" s="70">
        <v>0</v>
      </c>
      <c r="N346" s="70">
        <v>0</v>
      </c>
      <c r="O346" s="35">
        <v>3839271.5</v>
      </c>
      <c r="P346" s="36">
        <f t="shared" si="65"/>
        <v>9756.7255400254126</v>
      </c>
      <c r="Q346" s="29">
        <v>9673</v>
      </c>
      <c r="R346" s="59" t="s">
        <v>78</v>
      </c>
      <c r="S346" s="10"/>
      <c r="T346" s="10"/>
      <c r="U346" s="10"/>
    </row>
    <row r="347" spans="1:256" s="3" customFormat="1" ht="23.1" customHeight="1" x14ac:dyDescent="0.25">
      <c r="A347" s="115" t="s">
        <v>1137</v>
      </c>
      <c r="B347" s="127" t="s">
        <v>298</v>
      </c>
      <c r="C347" s="120">
        <v>1952</v>
      </c>
      <c r="D347" s="120" t="s">
        <v>29</v>
      </c>
      <c r="E347" s="120" t="s">
        <v>28</v>
      </c>
      <c r="F347" s="121">
        <v>2</v>
      </c>
      <c r="G347" s="121">
        <v>1</v>
      </c>
      <c r="H347" s="148">
        <v>279.10000000000002</v>
      </c>
      <c r="I347" s="148">
        <v>0</v>
      </c>
      <c r="J347" s="148">
        <v>258.60000000000002</v>
      </c>
      <c r="K347" s="29">
        <f>SUM(L347:O347)</f>
        <v>300000</v>
      </c>
      <c r="L347" s="82">
        <v>0</v>
      </c>
      <c r="M347" s="82">
        <v>0</v>
      </c>
      <c r="N347" s="82">
        <v>0</v>
      </c>
      <c r="O347" s="29">
        <v>300000</v>
      </c>
      <c r="P347" s="36">
        <f>K347/H347</f>
        <v>1074.8835542816194</v>
      </c>
      <c r="Q347" s="29">
        <v>9673</v>
      </c>
      <c r="R347" s="62" t="s">
        <v>77</v>
      </c>
      <c r="S347" s="10"/>
      <c r="T347" s="10"/>
      <c r="U347" s="10"/>
    </row>
    <row r="348" spans="1:256" s="3" customFormat="1" ht="23.1" customHeight="1" x14ac:dyDescent="0.25">
      <c r="A348" s="115"/>
      <c r="B348" s="127"/>
      <c r="C348" s="120"/>
      <c r="D348" s="120"/>
      <c r="E348" s="120"/>
      <c r="F348" s="121"/>
      <c r="G348" s="121"/>
      <c r="H348" s="148"/>
      <c r="I348" s="148"/>
      <c r="J348" s="148"/>
      <c r="K348" s="29">
        <f>SUM(L348:O348)</f>
        <v>4240672.9000000004</v>
      </c>
      <c r="L348" s="82">
        <v>0</v>
      </c>
      <c r="M348" s="82">
        <v>0</v>
      </c>
      <c r="N348" s="82">
        <v>0</v>
      </c>
      <c r="O348" s="29">
        <v>4240672.9000000004</v>
      </c>
      <c r="P348" s="36">
        <f>K348/H347</f>
        <v>15194.098530992476</v>
      </c>
      <c r="Q348" s="29">
        <v>9673</v>
      </c>
      <c r="R348" s="62" t="s">
        <v>78</v>
      </c>
      <c r="S348" s="10"/>
      <c r="T348" s="10"/>
      <c r="U348" s="10"/>
    </row>
    <row r="349" spans="1:256" s="3" customFormat="1" ht="23.1" customHeight="1" x14ac:dyDescent="0.25">
      <c r="A349" s="39" t="s">
        <v>1138</v>
      </c>
      <c r="B349" s="47" t="s">
        <v>297</v>
      </c>
      <c r="C349" s="46">
        <v>1959</v>
      </c>
      <c r="D349" s="39" t="s">
        <v>29</v>
      </c>
      <c r="E349" s="39" t="s">
        <v>28</v>
      </c>
      <c r="F349" s="46">
        <v>2</v>
      </c>
      <c r="G349" s="46">
        <v>1</v>
      </c>
      <c r="H349" s="35">
        <v>210.5</v>
      </c>
      <c r="I349" s="35">
        <v>0</v>
      </c>
      <c r="J349" s="35">
        <v>192.1</v>
      </c>
      <c r="K349" s="29">
        <f t="shared" si="66"/>
        <v>3050206.7</v>
      </c>
      <c r="L349" s="70">
        <v>0</v>
      </c>
      <c r="M349" s="70">
        <v>0</v>
      </c>
      <c r="N349" s="70">
        <v>0</v>
      </c>
      <c r="O349" s="35">
        <v>3050206.7</v>
      </c>
      <c r="P349" s="36">
        <f t="shared" si="65"/>
        <v>14490.293111638955</v>
      </c>
      <c r="Q349" s="29">
        <v>9673</v>
      </c>
      <c r="R349" s="59" t="s">
        <v>79</v>
      </c>
      <c r="S349" s="10"/>
      <c r="T349" s="10"/>
      <c r="U349" s="10"/>
    </row>
    <row r="350" spans="1:256" s="10" customFormat="1" ht="23.1" customHeight="1" x14ac:dyDescent="0.25">
      <c r="A350" s="39" t="s">
        <v>1139</v>
      </c>
      <c r="B350" s="47" t="s">
        <v>299</v>
      </c>
      <c r="C350" s="39">
        <v>1974</v>
      </c>
      <c r="D350" s="46" t="s">
        <v>29</v>
      </c>
      <c r="E350" s="46" t="s">
        <v>28</v>
      </c>
      <c r="F350" s="41">
        <v>2</v>
      </c>
      <c r="G350" s="41">
        <v>2</v>
      </c>
      <c r="H350" s="33">
        <v>583.04999999999995</v>
      </c>
      <c r="I350" s="33">
        <v>0</v>
      </c>
      <c r="J350" s="33">
        <v>533.95000000000005</v>
      </c>
      <c r="K350" s="29">
        <f t="shared" si="66"/>
        <v>4705660</v>
      </c>
      <c r="L350" s="70">
        <v>0</v>
      </c>
      <c r="M350" s="70">
        <v>0</v>
      </c>
      <c r="N350" s="70">
        <v>0</v>
      </c>
      <c r="O350" s="22">
        <v>4705660</v>
      </c>
      <c r="P350" s="36">
        <f t="shared" si="65"/>
        <v>8070.7658005316871</v>
      </c>
      <c r="Q350" s="29">
        <v>9673</v>
      </c>
      <c r="R350" s="50" t="s">
        <v>77</v>
      </c>
      <c r="S350" s="69"/>
      <c r="T350" s="69"/>
    </row>
    <row r="351" spans="1:256" s="10" customFormat="1" ht="23.1" customHeight="1" x14ac:dyDescent="0.25">
      <c r="A351" s="39" t="s">
        <v>1140</v>
      </c>
      <c r="B351" s="47" t="s">
        <v>1774</v>
      </c>
      <c r="C351" s="39">
        <v>1976</v>
      </c>
      <c r="D351" s="46" t="s">
        <v>29</v>
      </c>
      <c r="E351" s="46" t="s">
        <v>28</v>
      </c>
      <c r="F351" s="41">
        <v>2</v>
      </c>
      <c r="G351" s="41">
        <v>2</v>
      </c>
      <c r="H351" s="33">
        <v>801.3</v>
      </c>
      <c r="I351" s="33">
        <v>59.2</v>
      </c>
      <c r="J351" s="33">
        <v>742.1</v>
      </c>
      <c r="K351" s="29">
        <f>SUM(L351:O351)</f>
        <v>3710185</v>
      </c>
      <c r="L351" s="70">
        <v>0</v>
      </c>
      <c r="M351" s="70">
        <v>0</v>
      </c>
      <c r="N351" s="70">
        <v>0</v>
      </c>
      <c r="O351" s="22">
        <v>3710185</v>
      </c>
      <c r="P351" s="36">
        <f t="shared" si="65"/>
        <v>4630.2071633595406</v>
      </c>
      <c r="Q351" s="29">
        <v>9673</v>
      </c>
      <c r="R351" s="59" t="s">
        <v>78</v>
      </c>
      <c r="S351" s="69"/>
      <c r="T351" s="69"/>
      <c r="IV351" s="10">
        <f>SUM(A351:IU351)</f>
        <v>7438255.8071633596</v>
      </c>
    </row>
    <row r="352" spans="1:256" s="10" customFormat="1" ht="23.1" customHeight="1" x14ac:dyDescent="0.25">
      <c r="A352" s="115" t="s">
        <v>1141</v>
      </c>
      <c r="B352" s="127" t="s">
        <v>300</v>
      </c>
      <c r="C352" s="115">
        <v>1951</v>
      </c>
      <c r="D352" s="115" t="s">
        <v>29</v>
      </c>
      <c r="E352" s="120" t="s">
        <v>305</v>
      </c>
      <c r="F352" s="119">
        <v>2</v>
      </c>
      <c r="G352" s="119">
        <v>1</v>
      </c>
      <c r="H352" s="138">
        <v>180.29</v>
      </c>
      <c r="I352" s="138">
        <v>0</v>
      </c>
      <c r="J352" s="138">
        <v>159.29</v>
      </c>
      <c r="K352" s="29">
        <f>SUM(L352:O352)</f>
        <v>300000</v>
      </c>
      <c r="L352" s="70">
        <v>0</v>
      </c>
      <c r="M352" s="70">
        <v>0</v>
      </c>
      <c r="N352" s="70">
        <v>0</v>
      </c>
      <c r="O352" s="22">
        <v>300000</v>
      </c>
      <c r="P352" s="36">
        <f t="shared" si="65"/>
        <v>1663.9858006545012</v>
      </c>
      <c r="Q352" s="29">
        <v>9673</v>
      </c>
      <c r="R352" s="59" t="s">
        <v>77</v>
      </c>
      <c r="S352" s="69"/>
      <c r="T352" s="69"/>
    </row>
    <row r="353" spans="1:21" s="10" customFormat="1" ht="21.75" customHeight="1" x14ac:dyDescent="0.25">
      <c r="A353" s="115"/>
      <c r="B353" s="127"/>
      <c r="C353" s="115"/>
      <c r="D353" s="115"/>
      <c r="E353" s="120"/>
      <c r="F353" s="119"/>
      <c r="G353" s="119"/>
      <c r="H353" s="138"/>
      <c r="I353" s="138"/>
      <c r="J353" s="138"/>
      <c r="K353" s="29">
        <f t="shared" si="66"/>
        <v>2396536</v>
      </c>
      <c r="L353" s="70">
        <v>0</v>
      </c>
      <c r="M353" s="70">
        <v>0</v>
      </c>
      <c r="N353" s="70">
        <v>0</v>
      </c>
      <c r="O353" s="22">
        <v>2396536</v>
      </c>
      <c r="P353" s="36">
        <f>K353/H352</f>
        <v>13292.672915857785</v>
      </c>
      <c r="Q353" s="29">
        <v>9673</v>
      </c>
      <c r="R353" s="50" t="s">
        <v>78</v>
      </c>
    </row>
    <row r="354" spans="1:21" ht="35.1" customHeight="1" x14ac:dyDescent="0.25">
      <c r="A354" s="116" t="s">
        <v>1886</v>
      </c>
      <c r="B354" s="116"/>
      <c r="C354" s="116"/>
      <c r="D354" s="116"/>
      <c r="E354" s="116"/>
      <c r="F354" s="116"/>
      <c r="G354" s="116"/>
      <c r="H354" s="116"/>
      <c r="I354" s="116"/>
      <c r="J354" s="116"/>
      <c r="K354" s="116"/>
      <c r="L354" s="116"/>
      <c r="M354" s="116"/>
      <c r="N354" s="116"/>
      <c r="O354" s="116"/>
      <c r="P354" s="116"/>
      <c r="Q354" s="116"/>
      <c r="R354" s="116"/>
    </row>
    <row r="355" spans="1:21" ht="45" customHeight="1" x14ac:dyDescent="0.25">
      <c r="A355" s="118" t="s">
        <v>1775</v>
      </c>
      <c r="B355" s="118"/>
      <c r="C355" s="56" t="s">
        <v>30</v>
      </c>
      <c r="D355" s="56" t="s">
        <v>30</v>
      </c>
      <c r="E355" s="56" t="s">
        <v>30</v>
      </c>
      <c r="F355" s="103" t="s">
        <v>30</v>
      </c>
      <c r="G355" s="103" t="s">
        <v>30</v>
      </c>
      <c r="H355" s="104">
        <f t="shared" ref="H355:N355" si="67">SUM(H356)</f>
        <v>460</v>
      </c>
      <c r="I355" s="104">
        <f t="shared" si="67"/>
        <v>60</v>
      </c>
      <c r="J355" s="104">
        <f t="shared" si="67"/>
        <v>400</v>
      </c>
      <c r="K355" s="104">
        <f t="shared" si="67"/>
        <v>3112900</v>
      </c>
      <c r="L355" s="104">
        <f t="shared" si="67"/>
        <v>0</v>
      </c>
      <c r="M355" s="104">
        <f t="shared" si="67"/>
        <v>0</v>
      </c>
      <c r="N355" s="104">
        <f t="shared" si="67"/>
        <v>0</v>
      </c>
      <c r="O355" s="104">
        <f>SUM(O356)</f>
        <v>3112900</v>
      </c>
      <c r="P355" s="105">
        <f>K355/H355</f>
        <v>6767.173913043478</v>
      </c>
      <c r="Q355" s="106" t="s">
        <v>30</v>
      </c>
      <c r="R355" s="107" t="s">
        <v>30</v>
      </c>
    </row>
    <row r="356" spans="1:21" s="3" customFormat="1" ht="23.1" customHeight="1" x14ac:dyDescent="0.25">
      <c r="A356" s="50" t="s">
        <v>1142</v>
      </c>
      <c r="B356" s="47" t="s">
        <v>1776</v>
      </c>
      <c r="C356" s="50" t="s">
        <v>1777</v>
      </c>
      <c r="D356" s="39" t="s">
        <v>29</v>
      </c>
      <c r="E356" s="46" t="s">
        <v>28</v>
      </c>
      <c r="F356" s="50" t="s">
        <v>309</v>
      </c>
      <c r="G356" s="50" t="s">
        <v>309</v>
      </c>
      <c r="H356" s="33">
        <v>460</v>
      </c>
      <c r="I356" s="33">
        <v>60</v>
      </c>
      <c r="J356" s="33">
        <v>400</v>
      </c>
      <c r="K356" s="29">
        <f>SUM(L356:O356)</f>
        <v>3112900</v>
      </c>
      <c r="L356" s="54">
        <v>0</v>
      </c>
      <c r="M356" s="54">
        <v>0</v>
      </c>
      <c r="N356" s="54">
        <v>0</v>
      </c>
      <c r="O356" s="33">
        <v>3112900</v>
      </c>
      <c r="P356" s="36">
        <f>K356/H356</f>
        <v>6767.173913043478</v>
      </c>
      <c r="Q356" s="29">
        <v>9673</v>
      </c>
      <c r="R356" s="50" t="s">
        <v>78</v>
      </c>
      <c r="S356" s="10"/>
      <c r="T356" s="10"/>
      <c r="U356" s="10"/>
    </row>
    <row r="357" spans="1:21" ht="30" customHeight="1" x14ac:dyDescent="0.25">
      <c r="A357" s="116" t="s">
        <v>1887</v>
      </c>
      <c r="B357" s="116"/>
      <c r="C357" s="116"/>
      <c r="D357" s="116"/>
      <c r="E357" s="116"/>
      <c r="F357" s="116"/>
      <c r="G357" s="116"/>
      <c r="H357" s="116"/>
      <c r="I357" s="116"/>
      <c r="J357" s="116"/>
      <c r="K357" s="116"/>
      <c r="L357" s="116"/>
      <c r="M357" s="116"/>
      <c r="N357" s="116"/>
      <c r="O357" s="116"/>
      <c r="P357" s="116"/>
      <c r="Q357" s="116"/>
      <c r="R357" s="116"/>
    </row>
    <row r="358" spans="1:21" ht="39.950000000000003" customHeight="1" x14ac:dyDescent="0.25">
      <c r="A358" s="118" t="s">
        <v>306</v>
      </c>
      <c r="B358" s="118"/>
      <c r="C358" s="56" t="s">
        <v>30</v>
      </c>
      <c r="D358" s="56" t="s">
        <v>30</v>
      </c>
      <c r="E358" s="56" t="s">
        <v>30</v>
      </c>
      <c r="F358" s="103" t="s">
        <v>30</v>
      </c>
      <c r="G358" s="103" t="s">
        <v>30</v>
      </c>
      <c r="H358" s="104">
        <f t="shared" ref="H358:N358" si="68">SUM(H359)</f>
        <v>963.5</v>
      </c>
      <c r="I358" s="104">
        <f t="shared" si="68"/>
        <v>0</v>
      </c>
      <c r="J358" s="104">
        <f t="shared" si="68"/>
        <v>814</v>
      </c>
      <c r="K358" s="104">
        <f t="shared" si="68"/>
        <v>9607866</v>
      </c>
      <c r="L358" s="104">
        <f t="shared" si="68"/>
        <v>0</v>
      </c>
      <c r="M358" s="104">
        <f t="shared" si="68"/>
        <v>0</v>
      </c>
      <c r="N358" s="104">
        <f t="shared" si="68"/>
        <v>0</v>
      </c>
      <c r="O358" s="104">
        <f>SUM(O359)</f>
        <v>9607866</v>
      </c>
      <c r="P358" s="105">
        <f>K358/H358</f>
        <v>9971.8380902957961</v>
      </c>
      <c r="Q358" s="106" t="s">
        <v>30</v>
      </c>
      <c r="R358" s="107" t="s">
        <v>30</v>
      </c>
    </row>
    <row r="359" spans="1:21" s="3" customFormat="1" ht="23.1" customHeight="1" x14ac:dyDescent="0.25">
      <c r="A359" s="50" t="s">
        <v>1143</v>
      </c>
      <c r="B359" s="47" t="s">
        <v>301</v>
      </c>
      <c r="C359" s="50" t="s">
        <v>308</v>
      </c>
      <c r="D359" s="39" t="s">
        <v>29</v>
      </c>
      <c r="E359" s="46" t="s">
        <v>28</v>
      </c>
      <c r="F359" s="50" t="s">
        <v>309</v>
      </c>
      <c r="G359" s="50" t="s">
        <v>310</v>
      </c>
      <c r="H359" s="33">
        <v>963.5</v>
      </c>
      <c r="I359" s="33">
        <v>0</v>
      </c>
      <c r="J359" s="33">
        <v>814</v>
      </c>
      <c r="K359" s="29">
        <f>SUM(L359:O359)</f>
        <v>9607866</v>
      </c>
      <c r="L359" s="54">
        <v>0</v>
      </c>
      <c r="M359" s="54">
        <v>0</v>
      </c>
      <c r="N359" s="54">
        <v>0</v>
      </c>
      <c r="O359" s="33">
        <v>9607866</v>
      </c>
      <c r="P359" s="36">
        <f>K359/H359</f>
        <v>9971.8380902957961</v>
      </c>
      <c r="Q359" s="29">
        <v>9673</v>
      </c>
      <c r="R359" s="50" t="s">
        <v>78</v>
      </c>
      <c r="S359" s="10"/>
      <c r="T359" s="10"/>
      <c r="U359" s="10"/>
    </row>
    <row r="360" spans="1:21" ht="24.95" customHeight="1" x14ac:dyDescent="0.25">
      <c r="A360" s="116" t="s">
        <v>1888</v>
      </c>
      <c r="B360" s="116"/>
      <c r="C360" s="116"/>
      <c r="D360" s="116"/>
      <c r="E360" s="116"/>
      <c r="F360" s="116"/>
      <c r="G360" s="116"/>
      <c r="H360" s="116"/>
      <c r="I360" s="116"/>
      <c r="J360" s="116"/>
      <c r="K360" s="116"/>
      <c r="L360" s="116"/>
      <c r="M360" s="116"/>
      <c r="N360" s="116"/>
      <c r="O360" s="116"/>
      <c r="P360" s="116"/>
      <c r="Q360" s="116"/>
      <c r="R360" s="116"/>
    </row>
    <row r="361" spans="1:21" ht="36.950000000000003" customHeight="1" x14ac:dyDescent="0.25">
      <c r="A361" s="118" t="s">
        <v>307</v>
      </c>
      <c r="B361" s="118"/>
      <c r="C361" s="56" t="s">
        <v>30</v>
      </c>
      <c r="D361" s="56" t="s">
        <v>30</v>
      </c>
      <c r="E361" s="56" t="s">
        <v>30</v>
      </c>
      <c r="F361" s="103" t="s">
        <v>30</v>
      </c>
      <c r="G361" s="103" t="s">
        <v>30</v>
      </c>
      <c r="H361" s="104">
        <f t="shared" ref="H361:N361" si="69">SUM(H362)</f>
        <v>272.3</v>
      </c>
      <c r="I361" s="104">
        <f t="shared" si="69"/>
        <v>126.6</v>
      </c>
      <c r="J361" s="104">
        <f t="shared" si="69"/>
        <v>135.6</v>
      </c>
      <c r="K361" s="104">
        <f t="shared" si="69"/>
        <v>3200427</v>
      </c>
      <c r="L361" s="104">
        <f t="shared" si="69"/>
        <v>0</v>
      </c>
      <c r="M361" s="104">
        <f t="shared" si="69"/>
        <v>0</v>
      </c>
      <c r="N361" s="104">
        <f t="shared" si="69"/>
        <v>0</v>
      </c>
      <c r="O361" s="104">
        <f>SUM(O362)</f>
        <v>3200427</v>
      </c>
      <c r="P361" s="105">
        <f>K361/H361</f>
        <v>11753.312522952625</v>
      </c>
      <c r="Q361" s="106" t="s">
        <v>30</v>
      </c>
      <c r="R361" s="107" t="s">
        <v>30</v>
      </c>
    </row>
    <row r="362" spans="1:21" s="3" customFormat="1" ht="20.100000000000001" customHeight="1" x14ac:dyDescent="0.25">
      <c r="A362" s="39" t="s">
        <v>1144</v>
      </c>
      <c r="B362" s="47" t="s">
        <v>302</v>
      </c>
      <c r="C362" s="39">
        <v>1960</v>
      </c>
      <c r="D362" s="39" t="s">
        <v>29</v>
      </c>
      <c r="E362" s="46" t="s">
        <v>28</v>
      </c>
      <c r="F362" s="41">
        <v>2</v>
      </c>
      <c r="G362" s="41">
        <v>1</v>
      </c>
      <c r="H362" s="36">
        <v>272.3</v>
      </c>
      <c r="I362" s="36">
        <v>126.6</v>
      </c>
      <c r="J362" s="36">
        <v>135.6</v>
      </c>
      <c r="K362" s="29">
        <f>SUM(L362:O362)</f>
        <v>3200427</v>
      </c>
      <c r="L362" s="70">
        <v>0</v>
      </c>
      <c r="M362" s="70">
        <v>0</v>
      </c>
      <c r="N362" s="70">
        <v>0</v>
      </c>
      <c r="O362" s="36">
        <v>3200427</v>
      </c>
      <c r="P362" s="36">
        <f>K362/H362</f>
        <v>11753.312522952625</v>
      </c>
      <c r="Q362" s="29">
        <v>9673</v>
      </c>
      <c r="R362" s="59" t="s">
        <v>79</v>
      </c>
      <c r="S362" s="10"/>
      <c r="T362" s="10"/>
      <c r="U362" s="10"/>
    </row>
    <row r="363" spans="1:21" ht="30" customHeight="1" x14ac:dyDescent="0.25">
      <c r="A363" s="116" t="s">
        <v>1889</v>
      </c>
      <c r="B363" s="116"/>
      <c r="C363" s="116"/>
      <c r="D363" s="116"/>
      <c r="E363" s="116"/>
      <c r="F363" s="116"/>
      <c r="G363" s="116"/>
      <c r="H363" s="116"/>
      <c r="I363" s="116"/>
      <c r="J363" s="116"/>
      <c r="K363" s="116"/>
      <c r="L363" s="116"/>
      <c r="M363" s="116"/>
      <c r="N363" s="116"/>
      <c r="O363" s="116"/>
      <c r="P363" s="116"/>
      <c r="Q363" s="116"/>
      <c r="R363" s="116"/>
    </row>
    <row r="364" spans="1:21" ht="39.950000000000003" customHeight="1" x14ac:dyDescent="0.25">
      <c r="A364" s="118" t="s">
        <v>343</v>
      </c>
      <c r="B364" s="118"/>
      <c r="C364" s="56" t="s">
        <v>30</v>
      </c>
      <c r="D364" s="56" t="s">
        <v>30</v>
      </c>
      <c r="E364" s="56" t="s">
        <v>30</v>
      </c>
      <c r="F364" s="103" t="s">
        <v>30</v>
      </c>
      <c r="G364" s="103" t="s">
        <v>30</v>
      </c>
      <c r="H364" s="104">
        <f t="shared" ref="H364:N364" si="70">SUM(H365:H395)</f>
        <v>33185.839999999989</v>
      </c>
      <c r="I364" s="104">
        <f t="shared" si="70"/>
        <v>2053.8000000000002</v>
      </c>
      <c r="J364" s="104">
        <f t="shared" si="70"/>
        <v>28696.76</v>
      </c>
      <c r="K364" s="104">
        <f t="shared" si="70"/>
        <v>217321324.25</v>
      </c>
      <c r="L364" s="104">
        <f t="shared" si="70"/>
        <v>0</v>
      </c>
      <c r="M364" s="104">
        <f t="shared" si="70"/>
        <v>0</v>
      </c>
      <c r="N364" s="104">
        <f t="shared" si="70"/>
        <v>0</v>
      </c>
      <c r="O364" s="104">
        <f>SUM(O365:O395)</f>
        <v>217321324.25</v>
      </c>
      <c r="P364" s="105">
        <f t="shared" ref="P364:P395" si="71">K364/H364</f>
        <v>6548.6160437704775</v>
      </c>
      <c r="Q364" s="106" t="s">
        <v>30</v>
      </c>
      <c r="R364" s="107" t="s">
        <v>30</v>
      </c>
    </row>
    <row r="365" spans="1:21" s="9" customFormat="1" ht="21" customHeight="1" x14ac:dyDescent="0.25">
      <c r="A365" s="50" t="s">
        <v>1145</v>
      </c>
      <c r="B365" s="83" t="s">
        <v>311</v>
      </c>
      <c r="C365" s="39">
        <v>1959</v>
      </c>
      <c r="D365" s="39" t="s">
        <v>29</v>
      </c>
      <c r="E365" s="46" t="s">
        <v>28</v>
      </c>
      <c r="F365" s="48">
        <v>3</v>
      </c>
      <c r="G365" s="48">
        <v>3</v>
      </c>
      <c r="H365" s="49">
        <v>1764.5</v>
      </c>
      <c r="I365" s="49">
        <v>0</v>
      </c>
      <c r="J365" s="49">
        <v>1623.7</v>
      </c>
      <c r="K365" s="29">
        <f t="shared" ref="K365:K395" si="72">SUM(L365:O365)</f>
        <v>15365931.5</v>
      </c>
      <c r="L365" s="49">
        <v>0</v>
      </c>
      <c r="M365" s="49">
        <v>0</v>
      </c>
      <c r="N365" s="49">
        <v>0</v>
      </c>
      <c r="O365" s="42">
        <v>15365931.5</v>
      </c>
      <c r="P365" s="36">
        <f t="shared" si="71"/>
        <v>8708.3771606687442</v>
      </c>
      <c r="Q365" s="29">
        <v>9673</v>
      </c>
      <c r="R365" s="59" t="s">
        <v>77</v>
      </c>
      <c r="S365" s="67"/>
      <c r="T365" s="67"/>
      <c r="U365" s="67"/>
    </row>
    <row r="366" spans="1:21" s="9" customFormat="1" ht="21" customHeight="1" x14ac:dyDescent="0.25">
      <c r="A366" s="50" t="s">
        <v>1146</v>
      </c>
      <c r="B366" s="83" t="s">
        <v>312</v>
      </c>
      <c r="C366" s="39">
        <v>1959</v>
      </c>
      <c r="D366" s="39" t="s">
        <v>29</v>
      </c>
      <c r="E366" s="46" t="s">
        <v>28</v>
      </c>
      <c r="F366" s="48">
        <v>3</v>
      </c>
      <c r="G366" s="48">
        <v>3</v>
      </c>
      <c r="H366" s="49">
        <v>1439.8</v>
      </c>
      <c r="I366" s="49">
        <v>0</v>
      </c>
      <c r="J366" s="49">
        <v>1276</v>
      </c>
      <c r="K366" s="29">
        <f t="shared" si="72"/>
        <v>13619269.6</v>
      </c>
      <c r="L366" s="49">
        <v>0</v>
      </c>
      <c r="M366" s="49">
        <v>0</v>
      </c>
      <c r="N366" s="49">
        <v>0</v>
      </c>
      <c r="O366" s="42">
        <v>13619269.6</v>
      </c>
      <c r="P366" s="36">
        <f t="shared" si="71"/>
        <v>9459.1398805389636</v>
      </c>
      <c r="Q366" s="29">
        <v>9673</v>
      </c>
      <c r="R366" s="59" t="s">
        <v>77</v>
      </c>
      <c r="S366" s="67"/>
      <c r="T366" s="67"/>
      <c r="U366" s="67"/>
    </row>
    <row r="367" spans="1:21" s="9" customFormat="1" ht="21" customHeight="1" x14ac:dyDescent="0.25">
      <c r="A367" s="50" t="s">
        <v>1147</v>
      </c>
      <c r="B367" s="83" t="s">
        <v>313</v>
      </c>
      <c r="C367" s="39">
        <v>1960</v>
      </c>
      <c r="D367" s="39" t="s">
        <v>29</v>
      </c>
      <c r="E367" s="46" t="s">
        <v>28</v>
      </c>
      <c r="F367" s="39">
        <v>3</v>
      </c>
      <c r="G367" s="39">
        <v>3</v>
      </c>
      <c r="H367" s="42">
        <v>1590.3</v>
      </c>
      <c r="I367" s="42">
        <v>29.7</v>
      </c>
      <c r="J367" s="42">
        <v>1452.5</v>
      </c>
      <c r="K367" s="29">
        <f t="shared" si="72"/>
        <v>12132113.1</v>
      </c>
      <c r="L367" s="54">
        <v>0</v>
      </c>
      <c r="M367" s="54">
        <v>0</v>
      </c>
      <c r="N367" s="54">
        <v>0</v>
      </c>
      <c r="O367" s="42">
        <v>12132113.1</v>
      </c>
      <c r="P367" s="36">
        <f t="shared" si="71"/>
        <v>7628.8204112431613</v>
      </c>
      <c r="Q367" s="29">
        <v>9673</v>
      </c>
      <c r="R367" s="50" t="s">
        <v>77</v>
      </c>
      <c r="S367" s="67"/>
      <c r="T367" s="67"/>
      <c r="U367" s="67"/>
    </row>
    <row r="368" spans="1:21" s="89" customFormat="1" ht="21" customHeight="1" x14ac:dyDescent="0.25">
      <c r="A368" s="120" t="s">
        <v>1148</v>
      </c>
      <c r="B368" s="127" t="s">
        <v>315</v>
      </c>
      <c r="C368" s="115">
        <v>1973</v>
      </c>
      <c r="D368" s="120" t="s">
        <v>29</v>
      </c>
      <c r="E368" s="120" t="s">
        <v>28</v>
      </c>
      <c r="F368" s="121">
        <v>5</v>
      </c>
      <c r="G368" s="121">
        <v>3</v>
      </c>
      <c r="H368" s="154">
        <v>3482</v>
      </c>
      <c r="I368" s="154">
        <v>0</v>
      </c>
      <c r="J368" s="154">
        <v>2957</v>
      </c>
      <c r="K368" s="36">
        <f>SUM(L368:O368)</f>
        <v>10019175</v>
      </c>
      <c r="L368" s="36">
        <v>0</v>
      </c>
      <c r="M368" s="36">
        <v>0</v>
      </c>
      <c r="N368" s="36">
        <v>0</v>
      </c>
      <c r="O368" s="22">
        <v>10019175</v>
      </c>
      <c r="P368" s="36">
        <f>K368/H368</f>
        <v>2877.4195864445719</v>
      </c>
      <c r="Q368" s="36">
        <v>9673</v>
      </c>
      <c r="R368" s="50" t="s">
        <v>77</v>
      </c>
    </row>
    <row r="369" spans="1:21" s="10" customFormat="1" ht="21" customHeight="1" x14ac:dyDescent="0.25">
      <c r="A369" s="120"/>
      <c r="B369" s="127"/>
      <c r="C369" s="115"/>
      <c r="D369" s="120"/>
      <c r="E369" s="120"/>
      <c r="F369" s="121"/>
      <c r="G369" s="121"/>
      <c r="H369" s="154"/>
      <c r="I369" s="154"/>
      <c r="J369" s="154"/>
      <c r="K369" s="29">
        <f t="shared" si="72"/>
        <v>9001094</v>
      </c>
      <c r="L369" s="49">
        <v>0</v>
      </c>
      <c r="M369" s="49">
        <v>0</v>
      </c>
      <c r="N369" s="49">
        <v>0</v>
      </c>
      <c r="O369" s="42">
        <v>9001094</v>
      </c>
      <c r="P369" s="36">
        <f>K369/H368</f>
        <v>2585.0356117174038</v>
      </c>
      <c r="Q369" s="29">
        <v>9673</v>
      </c>
      <c r="R369" s="62" t="s">
        <v>79</v>
      </c>
      <c r="S369" s="69"/>
      <c r="T369" s="69"/>
    </row>
    <row r="370" spans="1:21" s="9" customFormat="1" ht="21" customHeight="1" x14ac:dyDescent="0.25">
      <c r="A370" s="142" t="s">
        <v>1149</v>
      </c>
      <c r="B370" s="149" t="s">
        <v>316</v>
      </c>
      <c r="C370" s="115">
        <v>1959</v>
      </c>
      <c r="D370" s="115" t="s">
        <v>29</v>
      </c>
      <c r="E370" s="120" t="s">
        <v>28</v>
      </c>
      <c r="F370" s="119">
        <v>2</v>
      </c>
      <c r="G370" s="119">
        <v>2</v>
      </c>
      <c r="H370" s="144">
        <v>687.1</v>
      </c>
      <c r="I370" s="144">
        <v>0</v>
      </c>
      <c r="J370" s="144">
        <v>651.29999999999995</v>
      </c>
      <c r="K370" s="29">
        <f t="shared" si="72"/>
        <v>300000</v>
      </c>
      <c r="L370" s="49">
        <v>0</v>
      </c>
      <c r="M370" s="49">
        <v>0</v>
      </c>
      <c r="N370" s="49">
        <v>0</v>
      </c>
      <c r="O370" s="42">
        <v>300000</v>
      </c>
      <c r="P370" s="36">
        <f t="shared" si="71"/>
        <v>436.6176684616504</v>
      </c>
      <c r="Q370" s="29">
        <v>9673</v>
      </c>
      <c r="R370" s="59" t="s">
        <v>77</v>
      </c>
      <c r="S370" s="67"/>
      <c r="T370" s="67"/>
      <c r="U370" s="67"/>
    </row>
    <row r="371" spans="1:21" s="9" customFormat="1" ht="21" customHeight="1" x14ac:dyDescent="0.25">
      <c r="A371" s="142"/>
      <c r="B371" s="149"/>
      <c r="C371" s="115"/>
      <c r="D371" s="115"/>
      <c r="E371" s="120"/>
      <c r="F371" s="119"/>
      <c r="G371" s="119"/>
      <c r="H371" s="144"/>
      <c r="I371" s="144"/>
      <c r="J371" s="144"/>
      <c r="K371" s="29">
        <f>SUM(L371:O371)</f>
        <v>7235066.7000000002</v>
      </c>
      <c r="L371" s="49">
        <v>0</v>
      </c>
      <c r="M371" s="49">
        <v>0</v>
      </c>
      <c r="N371" s="49">
        <v>0</v>
      </c>
      <c r="O371" s="42">
        <v>7235066.7000000002</v>
      </c>
      <c r="P371" s="36">
        <f>K371/H370</f>
        <v>10529.859845728424</v>
      </c>
      <c r="Q371" s="29">
        <v>9673</v>
      </c>
      <c r="R371" s="59" t="s">
        <v>78</v>
      </c>
      <c r="S371" s="67"/>
      <c r="T371" s="67"/>
      <c r="U371" s="67"/>
    </row>
    <row r="372" spans="1:21" s="3" customFormat="1" ht="21" customHeight="1" x14ac:dyDescent="0.25">
      <c r="A372" s="142" t="s">
        <v>1150</v>
      </c>
      <c r="B372" s="149" t="s">
        <v>314</v>
      </c>
      <c r="C372" s="120">
        <v>1959</v>
      </c>
      <c r="D372" s="115" t="s">
        <v>29</v>
      </c>
      <c r="E372" s="120" t="s">
        <v>28</v>
      </c>
      <c r="F372" s="121">
        <v>2</v>
      </c>
      <c r="G372" s="121">
        <v>2</v>
      </c>
      <c r="H372" s="152">
        <v>641.5</v>
      </c>
      <c r="I372" s="152">
        <v>158.69999999999999</v>
      </c>
      <c r="J372" s="152">
        <v>453.5</v>
      </c>
      <c r="K372" s="29">
        <f>SUM(L372:O372)</f>
        <v>300000</v>
      </c>
      <c r="L372" s="84">
        <v>0</v>
      </c>
      <c r="M372" s="84">
        <v>0</v>
      </c>
      <c r="N372" s="84">
        <v>0</v>
      </c>
      <c r="O372" s="84">
        <v>300000</v>
      </c>
      <c r="P372" s="36">
        <f>K372/H372</f>
        <v>467.65393608729539</v>
      </c>
      <c r="Q372" s="29">
        <v>9673</v>
      </c>
      <c r="R372" s="62" t="s">
        <v>77</v>
      </c>
      <c r="S372" s="10"/>
      <c r="T372" s="10"/>
      <c r="U372" s="10"/>
    </row>
    <row r="373" spans="1:21" s="3" customFormat="1" ht="21" customHeight="1" x14ac:dyDescent="0.25">
      <c r="A373" s="142"/>
      <c r="B373" s="149"/>
      <c r="C373" s="120"/>
      <c r="D373" s="115"/>
      <c r="E373" s="120"/>
      <c r="F373" s="121"/>
      <c r="G373" s="121"/>
      <c r="H373" s="152"/>
      <c r="I373" s="152"/>
      <c r="J373" s="152"/>
      <c r="K373" s="29">
        <f>SUM(L373:O373)</f>
        <v>6105240.5</v>
      </c>
      <c r="L373" s="84">
        <v>0</v>
      </c>
      <c r="M373" s="84">
        <v>0</v>
      </c>
      <c r="N373" s="84">
        <v>0</v>
      </c>
      <c r="O373" s="84">
        <v>6105240.5</v>
      </c>
      <c r="P373" s="36">
        <f>K373/H372</f>
        <v>9517.1325019485575</v>
      </c>
      <c r="Q373" s="29">
        <v>9673</v>
      </c>
      <c r="R373" s="62" t="s">
        <v>78</v>
      </c>
      <c r="S373" s="10"/>
      <c r="T373" s="10"/>
      <c r="U373" s="10"/>
    </row>
    <row r="374" spans="1:21" s="9" customFormat="1" ht="21" customHeight="1" x14ac:dyDescent="0.25">
      <c r="A374" s="50" t="s">
        <v>1151</v>
      </c>
      <c r="B374" s="83" t="s">
        <v>317</v>
      </c>
      <c r="C374" s="39">
        <v>1960</v>
      </c>
      <c r="D374" s="39" t="s">
        <v>29</v>
      </c>
      <c r="E374" s="46" t="s">
        <v>28</v>
      </c>
      <c r="F374" s="41">
        <v>3</v>
      </c>
      <c r="G374" s="41">
        <v>3</v>
      </c>
      <c r="H374" s="42">
        <v>1586.89</v>
      </c>
      <c r="I374" s="42">
        <v>0</v>
      </c>
      <c r="J374" s="42">
        <v>1479.11</v>
      </c>
      <c r="K374" s="29">
        <f t="shared" si="72"/>
        <v>10209982</v>
      </c>
      <c r="L374" s="49">
        <v>0</v>
      </c>
      <c r="M374" s="49">
        <v>0</v>
      </c>
      <c r="N374" s="49">
        <v>0</v>
      </c>
      <c r="O374" s="42">
        <v>10209982</v>
      </c>
      <c r="P374" s="36">
        <f t="shared" si="71"/>
        <v>6433.9569850462221</v>
      </c>
      <c r="Q374" s="29">
        <v>9673</v>
      </c>
      <c r="R374" s="59" t="s">
        <v>77</v>
      </c>
      <c r="S374" s="67"/>
      <c r="T374" s="67"/>
      <c r="U374" s="67"/>
    </row>
    <row r="375" spans="1:21" s="9" customFormat="1" ht="21" customHeight="1" x14ac:dyDescent="0.25">
      <c r="A375" s="50" t="s">
        <v>1152</v>
      </c>
      <c r="B375" s="83" t="s">
        <v>319</v>
      </c>
      <c r="C375" s="39">
        <v>1960</v>
      </c>
      <c r="D375" s="39" t="s">
        <v>29</v>
      </c>
      <c r="E375" s="46" t="s">
        <v>28</v>
      </c>
      <c r="F375" s="41">
        <v>3</v>
      </c>
      <c r="G375" s="41">
        <v>3</v>
      </c>
      <c r="H375" s="42">
        <v>1596.8</v>
      </c>
      <c r="I375" s="42">
        <v>0</v>
      </c>
      <c r="J375" s="42">
        <v>1490.3</v>
      </c>
      <c r="K375" s="29">
        <f t="shared" si="72"/>
        <v>7380133.5999999996</v>
      </c>
      <c r="L375" s="49">
        <v>0</v>
      </c>
      <c r="M375" s="49">
        <v>0</v>
      </c>
      <c r="N375" s="49">
        <v>0</v>
      </c>
      <c r="O375" s="42">
        <v>7380133.5999999996</v>
      </c>
      <c r="P375" s="36">
        <f t="shared" si="71"/>
        <v>4621.8271543086175</v>
      </c>
      <c r="Q375" s="29">
        <v>9673</v>
      </c>
      <c r="R375" s="50" t="s">
        <v>78</v>
      </c>
      <c r="S375" s="68"/>
      <c r="T375" s="68"/>
      <c r="U375" s="67"/>
    </row>
    <row r="376" spans="1:21" s="9" customFormat="1" ht="21" customHeight="1" x14ac:dyDescent="0.25">
      <c r="A376" s="50" t="s">
        <v>1153</v>
      </c>
      <c r="B376" s="83" t="s">
        <v>320</v>
      </c>
      <c r="C376" s="39">
        <v>1960</v>
      </c>
      <c r="D376" s="39" t="s">
        <v>29</v>
      </c>
      <c r="E376" s="46" t="s">
        <v>28</v>
      </c>
      <c r="F376" s="41">
        <v>2</v>
      </c>
      <c r="G376" s="41">
        <v>2</v>
      </c>
      <c r="H376" s="42">
        <v>667</v>
      </c>
      <c r="I376" s="42">
        <v>0</v>
      </c>
      <c r="J376" s="42">
        <v>620</v>
      </c>
      <c r="K376" s="29">
        <f t="shared" si="72"/>
        <v>5145720.8</v>
      </c>
      <c r="L376" s="49">
        <v>0</v>
      </c>
      <c r="M376" s="49">
        <v>0</v>
      </c>
      <c r="N376" s="49">
        <v>0</v>
      </c>
      <c r="O376" s="42">
        <v>5145720.8</v>
      </c>
      <c r="P376" s="36">
        <f t="shared" si="71"/>
        <v>7714.7238380809595</v>
      </c>
      <c r="Q376" s="29">
        <v>9673</v>
      </c>
      <c r="R376" s="50" t="s">
        <v>78</v>
      </c>
      <c r="S376" s="67"/>
      <c r="T376" s="67"/>
      <c r="U376" s="67"/>
    </row>
    <row r="377" spans="1:21" s="9" customFormat="1" ht="21" customHeight="1" x14ac:dyDescent="0.25">
      <c r="A377" s="50" t="s">
        <v>1154</v>
      </c>
      <c r="B377" s="83" t="s">
        <v>321</v>
      </c>
      <c r="C377" s="39">
        <v>1960</v>
      </c>
      <c r="D377" s="39" t="s">
        <v>29</v>
      </c>
      <c r="E377" s="46" t="s">
        <v>28</v>
      </c>
      <c r="F377" s="41">
        <v>3</v>
      </c>
      <c r="G377" s="41">
        <v>3</v>
      </c>
      <c r="H377" s="42">
        <v>1602.1</v>
      </c>
      <c r="I377" s="42">
        <v>50</v>
      </c>
      <c r="J377" s="42">
        <v>1451.5</v>
      </c>
      <c r="K377" s="29">
        <f t="shared" si="72"/>
        <v>11975772.949999999</v>
      </c>
      <c r="L377" s="49">
        <v>0</v>
      </c>
      <c r="M377" s="49">
        <v>0</v>
      </c>
      <c r="N377" s="49">
        <v>0</v>
      </c>
      <c r="O377" s="42">
        <v>11975772.949999999</v>
      </c>
      <c r="P377" s="36">
        <f t="shared" si="71"/>
        <v>7475.0470944385497</v>
      </c>
      <c r="Q377" s="29">
        <v>9673</v>
      </c>
      <c r="R377" s="50" t="s">
        <v>78</v>
      </c>
      <c r="S377" s="67"/>
      <c r="T377" s="67"/>
      <c r="U377" s="67"/>
    </row>
    <row r="378" spans="1:21" s="10" customFormat="1" ht="31.5" x14ac:dyDescent="0.25">
      <c r="A378" s="50" t="s">
        <v>1155</v>
      </c>
      <c r="B378" s="83" t="s">
        <v>322</v>
      </c>
      <c r="C378" s="39">
        <v>1959</v>
      </c>
      <c r="D378" s="39" t="s">
        <v>29</v>
      </c>
      <c r="E378" s="39" t="s">
        <v>131</v>
      </c>
      <c r="F378" s="39">
        <v>2</v>
      </c>
      <c r="G378" s="39">
        <v>2</v>
      </c>
      <c r="H378" s="42">
        <v>681.02</v>
      </c>
      <c r="I378" s="42">
        <v>0</v>
      </c>
      <c r="J378" s="42">
        <v>633.02</v>
      </c>
      <c r="K378" s="29">
        <f t="shared" si="72"/>
        <v>6284020.9400000004</v>
      </c>
      <c r="L378" s="54">
        <v>0</v>
      </c>
      <c r="M378" s="54">
        <v>0</v>
      </c>
      <c r="N378" s="54">
        <v>0</v>
      </c>
      <c r="O378" s="42">
        <v>6284020.9400000004</v>
      </c>
      <c r="P378" s="36">
        <f t="shared" si="71"/>
        <v>9227.3662153828082</v>
      </c>
      <c r="Q378" s="29">
        <v>9673</v>
      </c>
      <c r="R378" s="50" t="s">
        <v>78</v>
      </c>
    </row>
    <row r="379" spans="1:21" s="9" customFormat="1" ht="21" customHeight="1" x14ac:dyDescent="0.25">
      <c r="A379" s="50" t="s">
        <v>1156</v>
      </c>
      <c r="B379" s="83" t="s">
        <v>323</v>
      </c>
      <c r="C379" s="39">
        <v>1960</v>
      </c>
      <c r="D379" s="39" t="s">
        <v>29</v>
      </c>
      <c r="E379" s="46" t="s">
        <v>28</v>
      </c>
      <c r="F379" s="41">
        <v>2</v>
      </c>
      <c r="G379" s="41">
        <v>2</v>
      </c>
      <c r="H379" s="49">
        <v>675.7</v>
      </c>
      <c r="I379" s="49">
        <v>0</v>
      </c>
      <c r="J379" s="49">
        <v>634.9</v>
      </c>
      <c r="K379" s="29">
        <f t="shared" si="72"/>
        <v>6507228.0499999998</v>
      </c>
      <c r="L379" s="49">
        <v>0</v>
      </c>
      <c r="M379" s="49">
        <v>0</v>
      </c>
      <c r="N379" s="49">
        <v>0</v>
      </c>
      <c r="O379" s="49">
        <v>6507228.0499999998</v>
      </c>
      <c r="P379" s="36">
        <f t="shared" si="71"/>
        <v>9630.3508213704299</v>
      </c>
      <c r="Q379" s="29">
        <v>9673</v>
      </c>
      <c r="R379" s="62" t="s">
        <v>79</v>
      </c>
      <c r="S379" s="67"/>
      <c r="T379" s="67"/>
      <c r="U379" s="67"/>
    </row>
    <row r="380" spans="1:21" s="9" customFormat="1" ht="21" customHeight="1" x14ac:dyDescent="0.25">
      <c r="A380" s="50" t="s">
        <v>1157</v>
      </c>
      <c r="B380" s="83" t="s">
        <v>318</v>
      </c>
      <c r="C380" s="39">
        <v>1960</v>
      </c>
      <c r="D380" s="39" t="s">
        <v>29</v>
      </c>
      <c r="E380" s="46" t="s">
        <v>28</v>
      </c>
      <c r="F380" s="41">
        <v>2</v>
      </c>
      <c r="G380" s="41">
        <v>1</v>
      </c>
      <c r="H380" s="42">
        <v>324.77999999999997</v>
      </c>
      <c r="I380" s="42">
        <v>0</v>
      </c>
      <c r="J380" s="42">
        <v>301.68</v>
      </c>
      <c r="K380" s="29">
        <f>SUM(L380:O380)</f>
        <v>2930701.31</v>
      </c>
      <c r="L380" s="49">
        <v>0</v>
      </c>
      <c r="M380" s="49">
        <v>0</v>
      </c>
      <c r="N380" s="49">
        <v>0</v>
      </c>
      <c r="O380" s="42">
        <v>2930701.31</v>
      </c>
      <c r="P380" s="36">
        <f>K380/H380</f>
        <v>9023.6508097789283</v>
      </c>
      <c r="Q380" s="29">
        <v>9673</v>
      </c>
      <c r="R380" s="50" t="s">
        <v>78</v>
      </c>
      <c r="S380" s="67"/>
      <c r="T380" s="67"/>
      <c r="U380" s="67"/>
    </row>
    <row r="381" spans="1:21" s="9" customFormat="1" ht="21" customHeight="1" x14ac:dyDescent="0.25">
      <c r="A381" s="50" t="s">
        <v>1158</v>
      </c>
      <c r="B381" s="83" t="s">
        <v>324</v>
      </c>
      <c r="C381" s="39">
        <v>1959</v>
      </c>
      <c r="D381" s="46" t="s">
        <v>29</v>
      </c>
      <c r="E381" s="39" t="s">
        <v>304</v>
      </c>
      <c r="F381" s="48">
        <v>2</v>
      </c>
      <c r="G381" s="48">
        <v>2</v>
      </c>
      <c r="H381" s="42">
        <v>500.2</v>
      </c>
      <c r="I381" s="42">
        <v>0</v>
      </c>
      <c r="J381" s="42">
        <v>448.4</v>
      </c>
      <c r="K381" s="29">
        <f t="shared" si="72"/>
        <v>2751652.9</v>
      </c>
      <c r="L381" s="49">
        <v>0</v>
      </c>
      <c r="M381" s="49">
        <v>0</v>
      </c>
      <c r="N381" s="49">
        <v>0</v>
      </c>
      <c r="O381" s="42">
        <v>2751652.9</v>
      </c>
      <c r="P381" s="36">
        <f t="shared" si="71"/>
        <v>5501.1053578568572</v>
      </c>
      <c r="Q381" s="29">
        <v>9673</v>
      </c>
      <c r="R381" s="50" t="s">
        <v>78</v>
      </c>
      <c r="S381" s="68"/>
      <c r="T381" s="68"/>
      <c r="U381" s="67"/>
    </row>
    <row r="382" spans="1:21" s="9" customFormat="1" ht="21" customHeight="1" x14ac:dyDescent="0.25">
      <c r="A382" s="50" t="s">
        <v>1159</v>
      </c>
      <c r="B382" s="83" t="s">
        <v>327</v>
      </c>
      <c r="C382" s="39">
        <v>1959</v>
      </c>
      <c r="D382" s="39" t="s">
        <v>29</v>
      </c>
      <c r="E382" s="46" t="s">
        <v>28</v>
      </c>
      <c r="F382" s="41">
        <v>4</v>
      </c>
      <c r="G382" s="41">
        <v>3</v>
      </c>
      <c r="H382" s="84">
        <v>2824.8</v>
      </c>
      <c r="I382" s="84">
        <v>644.5</v>
      </c>
      <c r="J382" s="84">
        <v>1932.7</v>
      </c>
      <c r="K382" s="29">
        <f>SUM(L382:O382)</f>
        <v>20519950.850000001</v>
      </c>
      <c r="L382" s="84">
        <v>0</v>
      </c>
      <c r="M382" s="84">
        <v>0</v>
      </c>
      <c r="N382" s="84">
        <v>0</v>
      </c>
      <c r="O382" s="84">
        <v>20519950.850000001</v>
      </c>
      <c r="P382" s="36">
        <f>K382/H382</f>
        <v>7264.2136965448881</v>
      </c>
      <c r="Q382" s="29">
        <v>9673</v>
      </c>
      <c r="R382" s="50" t="s">
        <v>78</v>
      </c>
      <c r="S382" s="67"/>
      <c r="T382" s="67"/>
      <c r="U382" s="67"/>
    </row>
    <row r="383" spans="1:21" s="9" customFormat="1" ht="21" customHeight="1" x14ac:dyDescent="0.25">
      <c r="A383" s="50" t="s">
        <v>1160</v>
      </c>
      <c r="B383" s="83" t="s">
        <v>325</v>
      </c>
      <c r="C383" s="39">
        <v>1959</v>
      </c>
      <c r="D383" s="39" t="s">
        <v>29</v>
      </c>
      <c r="E383" s="46" t="s">
        <v>28</v>
      </c>
      <c r="F383" s="48">
        <v>4</v>
      </c>
      <c r="G383" s="48">
        <v>2</v>
      </c>
      <c r="H383" s="42">
        <v>1849.85</v>
      </c>
      <c r="I383" s="42">
        <v>298.39999999999998</v>
      </c>
      <c r="J383" s="42">
        <v>1390.05</v>
      </c>
      <c r="K383" s="29">
        <f t="shared" si="72"/>
        <v>13176072.6</v>
      </c>
      <c r="L383" s="49">
        <v>0</v>
      </c>
      <c r="M383" s="49">
        <v>0</v>
      </c>
      <c r="N383" s="49">
        <v>0</v>
      </c>
      <c r="O383" s="42">
        <v>13176072.6</v>
      </c>
      <c r="P383" s="36">
        <f t="shared" si="71"/>
        <v>7122.7789280211909</v>
      </c>
      <c r="Q383" s="29">
        <v>9673</v>
      </c>
      <c r="R383" s="50" t="s">
        <v>78</v>
      </c>
      <c r="S383" s="68"/>
      <c r="T383" s="68"/>
      <c r="U383" s="67"/>
    </row>
    <row r="384" spans="1:21" s="9" customFormat="1" ht="21" customHeight="1" x14ac:dyDescent="0.25">
      <c r="A384" s="142" t="s">
        <v>1161</v>
      </c>
      <c r="B384" s="149" t="s">
        <v>326</v>
      </c>
      <c r="C384" s="115">
        <v>1954</v>
      </c>
      <c r="D384" s="115" t="s">
        <v>29</v>
      </c>
      <c r="E384" s="120" t="s">
        <v>28</v>
      </c>
      <c r="F384" s="115">
        <v>2</v>
      </c>
      <c r="G384" s="115">
        <v>2</v>
      </c>
      <c r="H384" s="144">
        <v>819.1</v>
      </c>
      <c r="I384" s="144">
        <v>211.9</v>
      </c>
      <c r="J384" s="144">
        <v>522.9</v>
      </c>
      <c r="K384" s="29">
        <f t="shared" si="72"/>
        <v>300000</v>
      </c>
      <c r="L384" s="54">
        <v>0</v>
      </c>
      <c r="M384" s="54">
        <v>0</v>
      </c>
      <c r="N384" s="54">
        <v>0</v>
      </c>
      <c r="O384" s="42">
        <v>300000</v>
      </c>
      <c r="P384" s="36">
        <f t="shared" si="71"/>
        <v>366.25564644121596</v>
      </c>
      <c r="Q384" s="29">
        <v>9673</v>
      </c>
      <c r="R384" s="50" t="s">
        <v>77</v>
      </c>
      <c r="S384" s="67"/>
      <c r="T384" s="67"/>
      <c r="U384" s="67"/>
    </row>
    <row r="385" spans="1:21" s="9" customFormat="1" ht="21" customHeight="1" x14ac:dyDescent="0.25">
      <c r="A385" s="142"/>
      <c r="B385" s="149"/>
      <c r="C385" s="115"/>
      <c r="D385" s="115"/>
      <c r="E385" s="120"/>
      <c r="F385" s="115"/>
      <c r="G385" s="115"/>
      <c r="H385" s="144"/>
      <c r="I385" s="144"/>
      <c r="J385" s="144"/>
      <c r="K385" s="29">
        <f>SUM(L385:O385)</f>
        <v>3539700</v>
      </c>
      <c r="L385" s="54">
        <v>0</v>
      </c>
      <c r="M385" s="54">
        <v>0</v>
      </c>
      <c r="N385" s="54">
        <v>0</v>
      </c>
      <c r="O385" s="42">
        <v>3539700</v>
      </c>
      <c r="P385" s="36">
        <f>K385/H384</f>
        <v>4321.4503723599073</v>
      </c>
      <c r="Q385" s="29">
        <v>9673</v>
      </c>
      <c r="R385" s="50" t="s">
        <v>78</v>
      </c>
      <c r="S385" s="67"/>
      <c r="T385" s="67"/>
      <c r="U385" s="67"/>
    </row>
    <row r="386" spans="1:21" s="9" customFormat="1" ht="21" customHeight="1" x14ac:dyDescent="0.25">
      <c r="A386" s="50" t="s">
        <v>1162</v>
      </c>
      <c r="B386" s="83" t="s">
        <v>328</v>
      </c>
      <c r="C386" s="39">
        <v>1957</v>
      </c>
      <c r="D386" s="39" t="s">
        <v>29</v>
      </c>
      <c r="E386" s="46" t="s">
        <v>28</v>
      </c>
      <c r="F386" s="48">
        <v>2</v>
      </c>
      <c r="G386" s="48">
        <v>2</v>
      </c>
      <c r="H386" s="42">
        <v>666.5</v>
      </c>
      <c r="I386" s="42">
        <v>0</v>
      </c>
      <c r="J386" s="42">
        <v>611.20000000000005</v>
      </c>
      <c r="K386" s="29">
        <f t="shared" si="72"/>
        <v>3204040</v>
      </c>
      <c r="L386" s="49">
        <v>0</v>
      </c>
      <c r="M386" s="49">
        <v>0</v>
      </c>
      <c r="N386" s="49">
        <v>0</v>
      </c>
      <c r="O386" s="42">
        <v>3204040</v>
      </c>
      <c r="P386" s="36">
        <f t="shared" si="71"/>
        <v>4807.2618154538632</v>
      </c>
      <c r="Q386" s="29">
        <v>9673</v>
      </c>
      <c r="R386" s="62" t="s">
        <v>79</v>
      </c>
      <c r="S386" s="68"/>
      <c r="T386" s="68"/>
      <c r="U386" s="67"/>
    </row>
    <row r="387" spans="1:21" s="9" customFormat="1" ht="21" customHeight="1" x14ac:dyDescent="0.25">
      <c r="A387" s="157" t="s">
        <v>1163</v>
      </c>
      <c r="B387" s="149" t="s">
        <v>329</v>
      </c>
      <c r="C387" s="155">
        <v>1960</v>
      </c>
      <c r="D387" s="115" t="s">
        <v>29</v>
      </c>
      <c r="E387" s="120" t="s">
        <v>28</v>
      </c>
      <c r="F387" s="150">
        <v>3</v>
      </c>
      <c r="G387" s="150">
        <v>3</v>
      </c>
      <c r="H387" s="151">
        <v>1586.6</v>
      </c>
      <c r="I387" s="151">
        <v>44.1</v>
      </c>
      <c r="J387" s="151">
        <v>1444.7</v>
      </c>
      <c r="K387" s="29">
        <f t="shared" si="72"/>
        <v>300000</v>
      </c>
      <c r="L387" s="54">
        <v>0</v>
      </c>
      <c r="M387" s="70">
        <v>0</v>
      </c>
      <c r="N387" s="70">
        <v>0</v>
      </c>
      <c r="O387" s="49">
        <v>300000</v>
      </c>
      <c r="P387" s="36">
        <f t="shared" si="71"/>
        <v>189.08357494012355</v>
      </c>
      <c r="Q387" s="29">
        <v>9673</v>
      </c>
      <c r="R387" s="50" t="s">
        <v>77</v>
      </c>
      <c r="S387" s="68"/>
      <c r="T387" s="67"/>
      <c r="U387" s="67"/>
    </row>
    <row r="388" spans="1:21" s="9" customFormat="1" ht="21" customHeight="1" x14ac:dyDescent="0.25">
      <c r="A388" s="158"/>
      <c r="B388" s="149"/>
      <c r="C388" s="155"/>
      <c r="D388" s="115"/>
      <c r="E388" s="120"/>
      <c r="F388" s="150"/>
      <c r="G388" s="150"/>
      <c r="H388" s="151"/>
      <c r="I388" s="151"/>
      <c r="J388" s="151"/>
      <c r="K388" s="29">
        <f>SUM(L388:O388)</f>
        <v>9959047.6999999993</v>
      </c>
      <c r="L388" s="54">
        <v>0</v>
      </c>
      <c r="M388" s="70">
        <v>0</v>
      </c>
      <c r="N388" s="70">
        <v>0</v>
      </c>
      <c r="O388" s="49">
        <v>9959047.6999999993</v>
      </c>
      <c r="P388" s="36">
        <f>K388/H387</f>
        <v>6276.9744737173833</v>
      </c>
      <c r="Q388" s="29">
        <v>9673</v>
      </c>
      <c r="R388" s="50" t="s">
        <v>78</v>
      </c>
      <c r="S388" s="68"/>
      <c r="T388" s="67"/>
      <c r="U388" s="67"/>
    </row>
    <row r="389" spans="1:21" s="9" customFormat="1" ht="21" customHeight="1" x14ac:dyDescent="0.25">
      <c r="A389" s="50" t="s">
        <v>1164</v>
      </c>
      <c r="B389" s="83" t="s">
        <v>1724</v>
      </c>
      <c r="C389" s="37">
        <v>1961</v>
      </c>
      <c r="D389" s="39" t="s">
        <v>29</v>
      </c>
      <c r="E389" s="46" t="s">
        <v>28</v>
      </c>
      <c r="F389" s="55">
        <v>3</v>
      </c>
      <c r="G389" s="55">
        <v>3</v>
      </c>
      <c r="H389" s="85">
        <v>1656.4</v>
      </c>
      <c r="I389" s="85">
        <v>49.4</v>
      </c>
      <c r="J389" s="85">
        <v>1521.6</v>
      </c>
      <c r="K389" s="29">
        <f>SUM(L389:O389)</f>
        <v>2537984</v>
      </c>
      <c r="L389" s="54">
        <v>0</v>
      </c>
      <c r="M389" s="70">
        <v>0</v>
      </c>
      <c r="N389" s="70">
        <v>0</v>
      </c>
      <c r="O389" s="49">
        <v>2537984</v>
      </c>
      <c r="P389" s="36">
        <f t="shared" si="71"/>
        <v>1532.2289302100942</v>
      </c>
      <c r="Q389" s="29">
        <v>9673</v>
      </c>
      <c r="R389" s="50" t="s">
        <v>78</v>
      </c>
      <c r="S389" s="68"/>
      <c r="T389" s="67"/>
      <c r="U389" s="67"/>
    </row>
    <row r="390" spans="1:21" s="9" customFormat="1" ht="21" customHeight="1" x14ac:dyDescent="0.25">
      <c r="A390" s="50" t="s">
        <v>1165</v>
      </c>
      <c r="B390" s="83" t="s">
        <v>330</v>
      </c>
      <c r="C390" s="39">
        <v>1960</v>
      </c>
      <c r="D390" s="39" t="s">
        <v>29</v>
      </c>
      <c r="E390" s="46" t="s">
        <v>28</v>
      </c>
      <c r="F390" s="48">
        <v>3</v>
      </c>
      <c r="G390" s="48">
        <v>3</v>
      </c>
      <c r="H390" s="42">
        <v>1591.6</v>
      </c>
      <c r="I390" s="42">
        <v>0</v>
      </c>
      <c r="J390" s="42">
        <v>1484.5</v>
      </c>
      <c r="K390" s="29">
        <f t="shared" si="72"/>
        <v>9618387.1999999993</v>
      </c>
      <c r="L390" s="54">
        <v>0</v>
      </c>
      <c r="M390" s="70">
        <v>0</v>
      </c>
      <c r="N390" s="70">
        <v>0</v>
      </c>
      <c r="O390" s="49">
        <v>9618387.1999999993</v>
      </c>
      <c r="P390" s="36">
        <f t="shared" si="71"/>
        <v>6043.2188992209094</v>
      </c>
      <c r="Q390" s="29">
        <v>9673</v>
      </c>
      <c r="R390" s="62" t="s">
        <v>79</v>
      </c>
      <c r="S390" s="67"/>
      <c r="T390" s="68"/>
      <c r="U390" s="67"/>
    </row>
    <row r="391" spans="1:21" s="9" customFormat="1" ht="21" customHeight="1" x14ac:dyDescent="0.25">
      <c r="A391" s="50" t="s">
        <v>1166</v>
      </c>
      <c r="B391" s="83" t="s">
        <v>1725</v>
      </c>
      <c r="C391" s="39">
        <v>1961</v>
      </c>
      <c r="D391" s="39" t="s">
        <v>29</v>
      </c>
      <c r="E391" s="46" t="s">
        <v>28</v>
      </c>
      <c r="F391" s="48">
        <v>3</v>
      </c>
      <c r="G391" s="48">
        <v>3</v>
      </c>
      <c r="H391" s="42">
        <v>1671.8</v>
      </c>
      <c r="I391" s="42">
        <v>0</v>
      </c>
      <c r="J391" s="42">
        <v>1535</v>
      </c>
      <c r="K391" s="29">
        <f t="shared" si="72"/>
        <v>2635004</v>
      </c>
      <c r="L391" s="54">
        <v>0</v>
      </c>
      <c r="M391" s="70">
        <v>0</v>
      </c>
      <c r="N391" s="70">
        <v>0</v>
      </c>
      <c r="O391" s="49">
        <v>2635004</v>
      </c>
      <c r="P391" s="36">
        <f>K391/H391</f>
        <v>1576.1478645771026</v>
      </c>
      <c r="Q391" s="29">
        <v>9674</v>
      </c>
      <c r="R391" s="50" t="s">
        <v>78</v>
      </c>
      <c r="S391" s="67"/>
      <c r="T391" s="68"/>
      <c r="U391" s="67"/>
    </row>
    <row r="392" spans="1:21" s="9" customFormat="1" ht="21" customHeight="1" x14ac:dyDescent="0.25">
      <c r="A392" s="50" t="s">
        <v>1167</v>
      </c>
      <c r="B392" s="83" t="s">
        <v>331</v>
      </c>
      <c r="C392" s="39">
        <v>1960</v>
      </c>
      <c r="D392" s="39" t="s">
        <v>29</v>
      </c>
      <c r="E392" s="46" t="s">
        <v>28</v>
      </c>
      <c r="F392" s="48">
        <v>3</v>
      </c>
      <c r="G392" s="48">
        <v>3</v>
      </c>
      <c r="H392" s="42">
        <v>1607.8</v>
      </c>
      <c r="I392" s="42">
        <v>0</v>
      </c>
      <c r="J392" s="42">
        <v>1499.8</v>
      </c>
      <c r="K392" s="29">
        <f t="shared" si="72"/>
        <v>9841534.0999999996</v>
      </c>
      <c r="L392" s="49">
        <v>0</v>
      </c>
      <c r="M392" s="49">
        <v>0</v>
      </c>
      <c r="N392" s="49">
        <v>0</v>
      </c>
      <c r="O392" s="42">
        <v>9841534.0999999996</v>
      </c>
      <c r="P392" s="36">
        <f t="shared" si="71"/>
        <v>6121.1183604925982</v>
      </c>
      <c r="Q392" s="29">
        <v>9673</v>
      </c>
      <c r="R392" s="62" t="s">
        <v>79</v>
      </c>
      <c r="S392" s="67"/>
      <c r="T392" s="67"/>
      <c r="U392" s="67"/>
    </row>
    <row r="393" spans="1:21" s="9" customFormat="1" ht="21" customHeight="1" x14ac:dyDescent="0.25">
      <c r="A393" s="50" t="s">
        <v>1715</v>
      </c>
      <c r="B393" s="83" t="s">
        <v>332</v>
      </c>
      <c r="C393" s="39">
        <v>1960</v>
      </c>
      <c r="D393" s="39" t="s">
        <v>29</v>
      </c>
      <c r="E393" s="46" t="s">
        <v>28</v>
      </c>
      <c r="F393" s="39">
        <v>2</v>
      </c>
      <c r="G393" s="39">
        <v>2</v>
      </c>
      <c r="H393" s="42">
        <v>676.6</v>
      </c>
      <c r="I393" s="42">
        <v>0</v>
      </c>
      <c r="J393" s="42">
        <v>626</v>
      </c>
      <c r="K393" s="29">
        <f t="shared" si="72"/>
        <v>6242129.2999999998</v>
      </c>
      <c r="L393" s="54">
        <v>0</v>
      </c>
      <c r="M393" s="54">
        <v>0</v>
      </c>
      <c r="N393" s="54">
        <v>0</v>
      </c>
      <c r="O393" s="42">
        <v>6242129.2999999998</v>
      </c>
      <c r="P393" s="36">
        <f t="shared" si="71"/>
        <v>9225.730564587644</v>
      </c>
      <c r="Q393" s="29">
        <v>9673</v>
      </c>
      <c r="R393" s="62" t="s">
        <v>79</v>
      </c>
      <c r="S393" s="67"/>
      <c r="T393" s="67"/>
      <c r="U393" s="67"/>
    </row>
    <row r="394" spans="1:21" s="9" customFormat="1" ht="21" customHeight="1" x14ac:dyDescent="0.25">
      <c r="A394" s="50" t="s">
        <v>1169</v>
      </c>
      <c r="B394" s="83" t="s">
        <v>333</v>
      </c>
      <c r="C394" s="50">
        <v>1960</v>
      </c>
      <c r="D394" s="39" t="s">
        <v>29</v>
      </c>
      <c r="E394" s="46" t="s">
        <v>28</v>
      </c>
      <c r="F394" s="41">
        <v>2</v>
      </c>
      <c r="G394" s="41">
        <v>2</v>
      </c>
      <c r="H394" s="42">
        <v>668.6</v>
      </c>
      <c r="I394" s="42">
        <v>266.5</v>
      </c>
      <c r="J394" s="42">
        <v>354.8</v>
      </c>
      <c r="K394" s="29">
        <f t="shared" si="72"/>
        <v>6226152.2999999998</v>
      </c>
      <c r="L394" s="42">
        <v>0</v>
      </c>
      <c r="M394" s="42">
        <v>0</v>
      </c>
      <c r="N394" s="42">
        <v>0</v>
      </c>
      <c r="O394" s="42">
        <v>6226152.2999999998</v>
      </c>
      <c r="P394" s="36">
        <f t="shared" si="71"/>
        <v>9312.2230032904572</v>
      </c>
      <c r="Q394" s="29">
        <v>9673</v>
      </c>
      <c r="R394" s="62" t="s">
        <v>79</v>
      </c>
      <c r="S394" s="67"/>
      <c r="T394" s="67"/>
      <c r="U394" s="67"/>
    </row>
    <row r="395" spans="1:21" s="10" customFormat="1" ht="21" customHeight="1" x14ac:dyDescent="0.25">
      <c r="A395" s="50" t="s">
        <v>1170</v>
      </c>
      <c r="B395" s="83" t="s">
        <v>334</v>
      </c>
      <c r="C395" s="39">
        <v>1957</v>
      </c>
      <c r="D395" s="46" t="s">
        <v>29</v>
      </c>
      <c r="E395" s="46" t="s">
        <v>28</v>
      </c>
      <c r="F395" s="48">
        <v>2</v>
      </c>
      <c r="G395" s="48">
        <v>1</v>
      </c>
      <c r="H395" s="36">
        <v>326.5</v>
      </c>
      <c r="I395" s="36">
        <v>300.60000000000002</v>
      </c>
      <c r="J395" s="36">
        <f>I395-0</f>
        <v>300.60000000000002</v>
      </c>
      <c r="K395" s="29">
        <f t="shared" si="72"/>
        <v>1958219.25</v>
      </c>
      <c r="L395" s="42">
        <v>0</v>
      </c>
      <c r="M395" s="42">
        <v>0</v>
      </c>
      <c r="N395" s="42">
        <v>0</v>
      </c>
      <c r="O395" s="42">
        <v>1958219.25</v>
      </c>
      <c r="P395" s="36">
        <f t="shared" si="71"/>
        <v>5997.6087289433381</v>
      </c>
      <c r="Q395" s="29">
        <v>9673</v>
      </c>
      <c r="R395" s="62" t="s">
        <v>79</v>
      </c>
      <c r="S395" s="69"/>
      <c r="T395" s="69"/>
    </row>
    <row r="396" spans="1:21" ht="24.95" customHeight="1" x14ac:dyDescent="0.25">
      <c r="A396" s="116" t="s">
        <v>1890</v>
      </c>
      <c r="B396" s="116"/>
      <c r="C396" s="116"/>
      <c r="D396" s="116"/>
      <c r="E396" s="116"/>
      <c r="F396" s="116"/>
      <c r="G396" s="116"/>
      <c r="H396" s="116"/>
      <c r="I396" s="116"/>
      <c r="J396" s="116"/>
      <c r="K396" s="116"/>
      <c r="L396" s="116"/>
      <c r="M396" s="116"/>
      <c r="N396" s="116"/>
      <c r="O396" s="116"/>
      <c r="P396" s="116"/>
      <c r="Q396" s="116"/>
      <c r="R396" s="116"/>
    </row>
    <row r="397" spans="1:21" ht="36.950000000000003" customHeight="1" x14ac:dyDescent="0.25">
      <c r="A397" s="118" t="s">
        <v>1735</v>
      </c>
      <c r="B397" s="118"/>
      <c r="C397" s="56" t="s">
        <v>30</v>
      </c>
      <c r="D397" s="56" t="s">
        <v>30</v>
      </c>
      <c r="E397" s="56" t="s">
        <v>30</v>
      </c>
      <c r="F397" s="103" t="s">
        <v>30</v>
      </c>
      <c r="G397" s="103" t="s">
        <v>30</v>
      </c>
      <c r="H397" s="104">
        <f t="shared" ref="H397:N397" si="73">SUM(H398:H399)</f>
        <v>781.7</v>
      </c>
      <c r="I397" s="104">
        <f t="shared" si="73"/>
        <v>0</v>
      </c>
      <c r="J397" s="104">
        <f t="shared" si="73"/>
        <v>476.9</v>
      </c>
      <c r="K397" s="104">
        <f t="shared" si="73"/>
        <v>3606975</v>
      </c>
      <c r="L397" s="104">
        <f t="shared" si="73"/>
        <v>0</v>
      </c>
      <c r="M397" s="104">
        <f t="shared" si="73"/>
        <v>0</v>
      </c>
      <c r="N397" s="104">
        <f t="shared" si="73"/>
        <v>0</v>
      </c>
      <c r="O397" s="104">
        <f>SUM(O398:O399)</f>
        <v>3606975</v>
      </c>
      <c r="P397" s="105">
        <f>K397/H397</f>
        <v>4614.2701803761029</v>
      </c>
      <c r="Q397" s="106" t="s">
        <v>30</v>
      </c>
      <c r="R397" s="107" t="s">
        <v>30</v>
      </c>
    </row>
    <row r="398" spans="1:21" s="10" customFormat="1" ht="21" customHeight="1" x14ac:dyDescent="0.25">
      <c r="A398" s="115" t="s">
        <v>1171</v>
      </c>
      <c r="B398" s="149" t="s">
        <v>1736</v>
      </c>
      <c r="C398" s="142" t="s">
        <v>1737</v>
      </c>
      <c r="D398" s="120" t="s">
        <v>29</v>
      </c>
      <c r="E398" s="115" t="s">
        <v>28</v>
      </c>
      <c r="F398" s="121">
        <v>2</v>
      </c>
      <c r="G398" s="121">
        <v>2</v>
      </c>
      <c r="H398" s="144">
        <v>781.7</v>
      </c>
      <c r="I398" s="144">
        <v>0</v>
      </c>
      <c r="J398" s="144">
        <v>476.9</v>
      </c>
      <c r="K398" s="29">
        <f>SUM(L398:O398)</f>
        <v>2161200</v>
      </c>
      <c r="L398" s="42">
        <v>0</v>
      </c>
      <c r="M398" s="42">
        <v>0</v>
      </c>
      <c r="N398" s="42">
        <v>0</v>
      </c>
      <c r="O398" s="22">
        <v>2161200</v>
      </c>
      <c r="P398" s="36">
        <f>K398/H398</f>
        <v>2764.7435077395417</v>
      </c>
      <c r="Q398" s="29">
        <v>9673</v>
      </c>
      <c r="R398" s="50" t="s">
        <v>77</v>
      </c>
      <c r="S398" s="69"/>
      <c r="T398" s="69"/>
    </row>
    <row r="399" spans="1:21" s="2" customFormat="1" ht="21" customHeight="1" x14ac:dyDescent="0.25">
      <c r="A399" s="115"/>
      <c r="B399" s="149"/>
      <c r="C399" s="142"/>
      <c r="D399" s="120"/>
      <c r="E399" s="115"/>
      <c r="F399" s="121"/>
      <c r="G399" s="121"/>
      <c r="H399" s="144"/>
      <c r="I399" s="144"/>
      <c r="J399" s="144"/>
      <c r="K399" s="29">
        <f>SUM(L399:O399)</f>
        <v>1445775</v>
      </c>
      <c r="L399" s="42">
        <v>0</v>
      </c>
      <c r="M399" s="42">
        <v>0</v>
      </c>
      <c r="N399" s="42">
        <v>0</v>
      </c>
      <c r="O399" s="22">
        <v>1445775</v>
      </c>
      <c r="P399" s="36">
        <f>K399/H398</f>
        <v>1849.5266726365612</v>
      </c>
      <c r="Q399" s="29">
        <v>9673</v>
      </c>
      <c r="R399" s="50" t="s">
        <v>78</v>
      </c>
      <c r="S399" s="52"/>
      <c r="T399" s="52"/>
    </row>
    <row r="400" spans="1:21" ht="30" customHeight="1" x14ac:dyDescent="0.25">
      <c r="A400" s="116" t="s">
        <v>1891</v>
      </c>
      <c r="B400" s="116"/>
      <c r="C400" s="116"/>
      <c r="D400" s="116"/>
      <c r="E400" s="116"/>
      <c r="F400" s="116"/>
      <c r="G400" s="116"/>
      <c r="H400" s="116"/>
      <c r="I400" s="116"/>
      <c r="J400" s="116"/>
      <c r="K400" s="116"/>
      <c r="L400" s="116"/>
      <c r="M400" s="116"/>
      <c r="N400" s="116"/>
      <c r="O400" s="116"/>
      <c r="P400" s="116"/>
      <c r="Q400" s="116"/>
      <c r="R400" s="116"/>
    </row>
    <row r="401" spans="1:21" ht="39.950000000000003" customHeight="1" x14ac:dyDescent="0.25">
      <c r="A401" s="118" t="s">
        <v>344</v>
      </c>
      <c r="B401" s="118"/>
      <c r="C401" s="56" t="s">
        <v>30</v>
      </c>
      <c r="D401" s="56" t="s">
        <v>30</v>
      </c>
      <c r="E401" s="56" t="s">
        <v>30</v>
      </c>
      <c r="F401" s="103" t="s">
        <v>30</v>
      </c>
      <c r="G401" s="103" t="s">
        <v>30</v>
      </c>
      <c r="H401" s="104">
        <f t="shared" ref="H401:N401" si="74">SUM(H402)</f>
        <v>670.53</v>
      </c>
      <c r="I401" s="104">
        <f t="shared" si="74"/>
        <v>0</v>
      </c>
      <c r="J401" s="104">
        <f t="shared" si="74"/>
        <v>365.5</v>
      </c>
      <c r="K401" s="104">
        <f t="shared" si="74"/>
        <v>5570799.5</v>
      </c>
      <c r="L401" s="104">
        <f t="shared" si="74"/>
        <v>0</v>
      </c>
      <c r="M401" s="104">
        <f t="shared" si="74"/>
        <v>0</v>
      </c>
      <c r="N401" s="104">
        <f t="shared" si="74"/>
        <v>0</v>
      </c>
      <c r="O401" s="104">
        <f>SUM(O402)</f>
        <v>5570799.5</v>
      </c>
      <c r="P401" s="105">
        <f>K401/H401</f>
        <v>8308.0540766259528</v>
      </c>
      <c r="Q401" s="106" t="s">
        <v>30</v>
      </c>
      <c r="R401" s="107" t="s">
        <v>30</v>
      </c>
    </row>
    <row r="402" spans="1:21" s="10" customFormat="1" ht="23.1" customHeight="1" x14ac:dyDescent="0.25">
      <c r="A402" s="39" t="s">
        <v>1172</v>
      </c>
      <c r="B402" s="83" t="s">
        <v>337</v>
      </c>
      <c r="C402" s="50" t="s">
        <v>345</v>
      </c>
      <c r="D402" s="46" t="s">
        <v>29</v>
      </c>
      <c r="E402" s="39" t="s">
        <v>28</v>
      </c>
      <c r="F402" s="48">
        <v>2</v>
      </c>
      <c r="G402" s="48">
        <v>2</v>
      </c>
      <c r="H402" s="42">
        <v>670.53</v>
      </c>
      <c r="I402" s="42">
        <v>0</v>
      </c>
      <c r="J402" s="42">
        <v>365.5</v>
      </c>
      <c r="K402" s="29">
        <f>SUM(L402:O402)</f>
        <v>5570799.5</v>
      </c>
      <c r="L402" s="42">
        <v>0</v>
      </c>
      <c r="M402" s="42">
        <v>0</v>
      </c>
      <c r="N402" s="42">
        <v>0</v>
      </c>
      <c r="O402" s="22">
        <v>5570799.5</v>
      </c>
      <c r="P402" s="36">
        <f>K402/H402</f>
        <v>8308.0540766259528</v>
      </c>
      <c r="Q402" s="29">
        <v>9673</v>
      </c>
      <c r="R402" s="50" t="s">
        <v>77</v>
      </c>
      <c r="S402" s="69"/>
      <c r="T402" s="69"/>
    </row>
    <row r="403" spans="1:21" ht="30" customHeight="1" x14ac:dyDescent="0.25">
      <c r="A403" s="116" t="s">
        <v>1892</v>
      </c>
      <c r="B403" s="116"/>
      <c r="C403" s="116"/>
      <c r="D403" s="116"/>
      <c r="E403" s="116"/>
      <c r="F403" s="116"/>
      <c r="G403" s="116"/>
      <c r="H403" s="116"/>
      <c r="I403" s="116"/>
      <c r="J403" s="116"/>
      <c r="K403" s="116"/>
      <c r="L403" s="116"/>
      <c r="M403" s="116"/>
      <c r="N403" s="116"/>
      <c r="O403" s="116"/>
      <c r="P403" s="116"/>
      <c r="Q403" s="116"/>
      <c r="R403" s="116"/>
    </row>
    <row r="404" spans="1:21" ht="39.950000000000003" customHeight="1" x14ac:dyDescent="0.25">
      <c r="A404" s="118" t="s">
        <v>347</v>
      </c>
      <c r="B404" s="118"/>
      <c r="C404" s="56" t="s">
        <v>30</v>
      </c>
      <c r="D404" s="56" t="s">
        <v>30</v>
      </c>
      <c r="E404" s="56" t="s">
        <v>30</v>
      </c>
      <c r="F404" s="103" t="s">
        <v>30</v>
      </c>
      <c r="G404" s="103" t="s">
        <v>30</v>
      </c>
      <c r="H404" s="104">
        <f t="shared" ref="H404:N404" si="75">SUM(H405:H406)</f>
        <v>821.40000000000009</v>
      </c>
      <c r="I404" s="104">
        <f t="shared" si="75"/>
        <v>46.2</v>
      </c>
      <c r="J404" s="104">
        <f t="shared" si="75"/>
        <v>733</v>
      </c>
      <c r="K404" s="104">
        <f t="shared" si="75"/>
        <v>8853016</v>
      </c>
      <c r="L404" s="104">
        <f t="shared" si="75"/>
        <v>0</v>
      </c>
      <c r="M404" s="104">
        <f t="shared" si="75"/>
        <v>0</v>
      </c>
      <c r="N404" s="104">
        <f t="shared" si="75"/>
        <v>0</v>
      </c>
      <c r="O404" s="104">
        <f>SUM(O405:O406)</f>
        <v>8853016</v>
      </c>
      <c r="P404" s="105">
        <f>K404/H404</f>
        <v>10777.959581202824</v>
      </c>
      <c r="Q404" s="106" t="s">
        <v>30</v>
      </c>
      <c r="R404" s="107" t="s">
        <v>30</v>
      </c>
    </row>
    <row r="405" spans="1:21" s="10" customFormat="1" ht="23.1" customHeight="1" x14ac:dyDescent="0.25">
      <c r="A405" s="39" t="s">
        <v>1173</v>
      </c>
      <c r="B405" s="83" t="s">
        <v>341</v>
      </c>
      <c r="C405" s="50" t="s">
        <v>348</v>
      </c>
      <c r="D405" s="46" t="s">
        <v>29</v>
      </c>
      <c r="E405" s="46" t="s">
        <v>28</v>
      </c>
      <c r="F405" s="41">
        <v>2</v>
      </c>
      <c r="G405" s="41">
        <v>2</v>
      </c>
      <c r="H405" s="42">
        <v>407.8</v>
      </c>
      <c r="I405" s="42">
        <v>0</v>
      </c>
      <c r="J405" s="42">
        <v>365.6</v>
      </c>
      <c r="K405" s="29">
        <f>SUM(L405:O405)</f>
        <v>4426508</v>
      </c>
      <c r="L405" s="49">
        <v>0</v>
      </c>
      <c r="M405" s="49">
        <v>0</v>
      </c>
      <c r="N405" s="49">
        <v>0</v>
      </c>
      <c r="O405" s="42">
        <v>4426508</v>
      </c>
      <c r="P405" s="36">
        <f>K405/H405</f>
        <v>10854.605198626778</v>
      </c>
      <c r="Q405" s="29">
        <v>9673</v>
      </c>
      <c r="R405" s="50" t="s">
        <v>79</v>
      </c>
    </row>
    <row r="406" spans="1:21" s="10" customFormat="1" ht="23.1" customHeight="1" x14ac:dyDescent="0.25">
      <c r="A406" s="39" t="s">
        <v>1174</v>
      </c>
      <c r="B406" s="83" t="s">
        <v>342</v>
      </c>
      <c r="C406" s="50" t="s">
        <v>345</v>
      </c>
      <c r="D406" s="46" t="s">
        <v>29</v>
      </c>
      <c r="E406" s="46" t="s">
        <v>28</v>
      </c>
      <c r="F406" s="39">
        <v>2</v>
      </c>
      <c r="G406" s="39">
        <v>2</v>
      </c>
      <c r="H406" s="42">
        <v>413.6</v>
      </c>
      <c r="I406" s="42">
        <v>46.2</v>
      </c>
      <c r="J406" s="42">
        <v>367.4</v>
      </c>
      <c r="K406" s="29">
        <f>SUM(L406:O406)</f>
        <v>4426508</v>
      </c>
      <c r="L406" s="54">
        <v>0</v>
      </c>
      <c r="M406" s="54">
        <v>0</v>
      </c>
      <c r="N406" s="54">
        <v>0</v>
      </c>
      <c r="O406" s="54">
        <v>4426508</v>
      </c>
      <c r="P406" s="36">
        <f>K406/H406</f>
        <v>10702.388781431335</v>
      </c>
      <c r="Q406" s="29">
        <v>9673</v>
      </c>
      <c r="R406" s="50" t="s">
        <v>79</v>
      </c>
    </row>
    <row r="407" spans="1:21" ht="30" customHeight="1" x14ac:dyDescent="0.25">
      <c r="A407" s="116" t="s">
        <v>1893</v>
      </c>
      <c r="B407" s="116"/>
      <c r="C407" s="116"/>
      <c r="D407" s="116"/>
      <c r="E407" s="116"/>
      <c r="F407" s="116"/>
      <c r="G407" s="116"/>
      <c r="H407" s="116"/>
      <c r="I407" s="116"/>
      <c r="J407" s="116"/>
      <c r="K407" s="116"/>
      <c r="L407" s="116"/>
      <c r="M407" s="116"/>
      <c r="N407" s="116"/>
      <c r="O407" s="116"/>
      <c r="P407" s="116"/>
      <c r="Q407" s="116"/>
      <c r="R407" s="116"/>
    </row>
    <row r="408" spans="1:21" ht="39.950000000000003" customHeight="1" x14ac:dyDescent="0.25">
      <c r="A408" s="118" t="s">
        <v>346</v>
      </c>
      <c r="B408" s="118"/>
      <c r="C408" s="56" t="s">
        <v>30</v>
      </c>
      <c r="D408" s="56" t="s">
        <v>30</v>
      </c>
      <c r="E408" s="56" t="s">
        <v>30</v>
      </c>
      <c r="F408" s="103" t="s">
        <v>30</v>
      </c>
      <c r="G408" s="103" t="s">
        <v>30</v>
      </c>
      <c r="H408" s="104">
        <f t="shared" ref="H408:N408" si="76">SUM(H409:H410)</f>
        <v>838.4</v>
      </c>
      <c r="I408" s="104">
        <f t="shared" si="76"/>
        <v>0</v>
      </c>
      <c r="J408" s="104">
        <f t="shared" si="76"/>
        <v>772.4</v>
      </c>
      <c r="K408" s="104">
        <f t="shared" si="76"/>
        <v>6176576</v>
      </c>
      <c r="L408" s="104">
        <f t="shared" si="76"/>
        <v>0</v>
      </c>
      <c r="M408" s="104">
        <f t="shared" si="76"/>
        <v>0</v>
      </c>
      <c r="N408" s="104">
        <f t="shared" si="76"/>
        <v>0</v>
      </c>
      <c r="O408" s="104">
        <f>SUM(O409:O410)</f>
        <v>6176576</v>
      </c>
      <c r="P408" s="105">
        <f>K408/H408</f>
        <v>7367.099236641222</v>
      </c>
      <c r="Q408" s="106" t="s">
        <v>30</v>
      </c>
      <c r="R408" s="107" t="s">
        <v>30</v>
      </c>
    </row>
    <row r="409" spans="1:21" s="9" customFormat="1" ht="23.1" customHeight="1" x14ac:dyDescent="0.25">
      <c r="A409" s="39" t="s">
        <v>1175</v>
      </c>
      <c r="B409" s="83" t="s">
        <v>335</v>
      </c>
      <c r="C409" s="50" t="s">
        <v>308</v>
      </c>
      <c r="D409" s="46" t="s">
        <v>29</v>
      </c>
      <c r="E409" s="46" t="s">
        <v>28</v>
      </c>
      <c r="F409" s="39">
        <v>2</v>
      </c>
      <c r="G409" s="39">
        <v>2</v>
      </c>
      <c r="H409" s="42">
        <v>419.2</v>
      </c>
      <c r="I409" s="42">
        <v>0</v>
      </c>
      <c r="J409" s="42">
        <v>386.2</v>
      </c>
      <c r="K409" s="29">
        <f>SUM(L409:O409)</f>
        <v>3088288</v>
      </c>
      <c r="L409" s="54">
        <v>0</v>
      </c>
      <c r="M409" s="54">
        <v>0</v>
      </c>
      <c r="N409" s="54">
        <v>0</v>
      </c>
      <c r="O409" s="33">
        <v>3088288</v>
      </c>
      <c r="P409" s="36">
        <f>K409/H409</f>
        <v>7367.099236641222</v>
      </c>
      <c r="Q409" s="29">
        <v>9673</v>
      </c>
      <c r="R409" s="50" t="s">
        <v>78</v>
      </c>
      <c r="S409" s="67"/>
      <c r="T409" s="67"/>
      <c r="U409" s="67"/>
    </row>
    <row r="410" spans="1:21" s="9" customFormat="1" ht="23.1" customHeight="1" x14ac:dyDescent="0.25">
      <c r="A410" s="39" t="s">
        <v>1176</v>
      </c>
      <c r="B410" s="83" t="s">
        <v>336</v>
      </c>
      <c r="C410" s="50" t="s">
        <v>308</v>
      </c>
      <c r="D410" s="46" t="s">
        <v>29</v>
      </c>
      <c r="E410" s="46" t="s">
        <v>28</v>
      </c>
      <c r="F410" s="41">
        <v>2</v>
      </c>
      <c r="G410" s="41">
        <v>2</v>
      </c>
      <c r="H410" s="42">
        <v>419.2</v>
      </c>
      <c r="I410" s="42">
        <v>0</v>
      </c>
      <c r="J410" s="42">
        <v>386.2</v>
      </c>
      <c r="K410" s="29">
        <f>SUM(L410:O410)</f>
        <v>3088288</v>
      </c>
      <c r="L410" s="42">
        <v>0</v>
      </c>
      <c r="M410" s="42">
        <v>0</v>
      </c>
      <c r="N410" s="42">
        <v>0</v>
      </c>
      <c r="O410" s="22">
        <v>3088288</v>
      </c>
      <c r="P410" s="36">
        <f>K410/H410</f>
        <v>7367.099236641222</v>
      </c>
      <c r="Q410" s="29">
        <v>9673</v>
      </c>
      <c r="R410" s="50" t="s">
        <v>78</v>
      </c>
      <c r="S410" s="67"/>
      <c r="T410" s="67"/>
      <c r="U410" s="67"/>
    </row>
    <row r="411" spans="1:21" ht="30" customHeight="1" x14ac:dyDescent="0.25">
      <c r="A411" s="116" t="s">
        <v>1894</v>
      </c>
      <c r="B411" s="116"/>
      <c r="C411" s="116"/>
      <c r="D411" s="116"/>
      <c r="E411" s="116"/>
      <c r="F411" s="116"/>
      <c r="G411" s="116"/>
      <c r="H411" s="116"/>
      <c r="I411" s="116"/>
      <c r="J411" s="116"/>
      <c r="K411" s="116"/>
      <c r="L411" s="116"/>
      <c r="M411" s="116"/>
      <c r="N411" s="116"/>
      <c r="O411" s="116"/>
      <c r="P411" s="116"/>
      <c r="Q411" s="116"/>
      <c r="R411" s="116"/>
    </row>
    <row r="412" spans="1:21" ht="39.950000000000003" customHeight="1" x14ac:dyDescent="0.25">
      <c r="A412" s="118" t="s">
        <v>349</v>
      </c>
      <c r="B412" s="118"/>
      <c r="C412" s="56" t="s">
        <v>30</v>
      </c>
      <c r="D412" s="56" t="s">
        <v>30</v>
      </c>
      <c r="E412" s="56" t="s">
        <v>30</v>
      </c>
      <c r="F412" s="103" t="s">
        <v>30</v>
      </c>
      <c r="G412" s="103" t="s">
        <v>30</v>
      </c>
      <c r="H412" s="104">
        <f t="shared" ref="H412:N412" si="77">SUM(H413)</f>
        <v>380.1</v>
      </c>
      <c r="I412" s="104">
        <f t="shared" si="77"/>
        <v>52.1</v>
      </c>
      <c r="J412" s="104">
        <f t="shared" si="77"/>
        <v>328</v>
      </c>
      <c r="K412" s="104">
        <f t="shared" si="77"/>
        <v>3008060</v>
      </c>
      <c r="L412" s="104">
        <f t="shared" si="77"/>
        <v>0</v>
      </c>
      <c r="M412" s="104">
        <f t="shared" si="77"/>
        <v>0</v>
      </c>
      <c r="N412" s="104">
        <f t="shared" si="77"/>
        <v>0</v>
      </c>
      <c r="O412" s="104">
        <f>SUM(O413)</f>
        <v>3008060</v>
      </c>
      <c r="P412" s="105">
        <f>K412/H412</f>
        <v>7913.8647724283082</v>
      </c>
      <c r="Q412" s="106" t="s">
        <v>30</v>
      </c>
      <c r="R412" s="107" t="s">
        <v>30</v>
      </c>
    </row>
    <row r="413" spans="1:21" s="9" customFormat="1" ht="23.1" customHeight="1" x14ac:dyDescent="0.25">
      <c r="A413" s="46" t="s">
        <v>1177</v>
      </c>
      <c r="B413" s="83" t="s">
        <v>338</v>
      </c>
      <c r="C413" s="59" t="s">
        <v>348</v>
      </c>
      <c r="D413" s="46" t="s">
        <v>29</v>
      </c>
      <c r="E413" s="46" t="s">
        <v>28</v>
      </c>
      <c r="F413" s="46">
        <v>2</v>
      </c>
      <c r="G413" s="46">
        <v>2</v>
      </c>
      <c r="H413" s="49">
        <v>380.1</v>
      </c>
      <c r="I413" s="49">
        <v>52.1</v>
      </c>
      <c r="J413" s="49">
        <v>328</v>
      </c>
      <c r="K413" s="29">
        <f>SUM(L413:O413)</f>
        <v>3008060</v>
      </c>
      <c r="L413" s="70">
        <v>0</v>
      </c>
      <c r="M413" s="70">
        <v>0</v>
      </c>
      <c r="N413" s="70">
        <v>0</v>
      </c>
      <c r="O413" s="35">
        <v>3008060</v>
      </c>
      <c r="P413" s="36">
        <f>K413/H413</f>
        <v>7913.8647724283082</v>
      </c>
      <c r="Q413" s="29">
        <v>9673</v>
      </c>
      <c r="R413" s="59" t="s">
        <v>78</v>
      </c>
      <c r="S413" s="67"/>
      <c r="T413" s="67"/>
      <c r="U413" s="67"/>
    </row>
    <row r="414" spans="1:21" ht="30" customHeight="1" x14ac:dyDescent="0.25">
      <c r="A414" s="116" t="s">
        <v>1895</v>
      </c>
      <c r="B414" s="116"/>
      <c r="C414" s="116"/>
      <c r="D414" s="116"/>
      <c r="E414" s="116"/>
      <c r="F414" s="116"/>
      <c r="G414" s="116"/>
      <c r="H414" s="116"/>
      <c r="I414" s="116"/>
      <c r="J414" s="116"/>
      <c r="K414" s="116"/>
      <c r="L414" s="116"/>
      <c r="M414" s="116"/>
      <c r="N414" s="116"/>
      <c r="O414" s="116"/>
      <c r="P414" s="116"/>
      <c r="Q414" s="116"/>
      <c r="R414" s="116"/>
    </row>
    <row r="415" spans="1:21" ht="39.950000000000003" customHeight="1" x14ac:dyDescent="0.25">
      <c r="A415" s="118" t="s">
        <v>350</v>
      </c>
      <c r="B415" s="118"/>
      <c r="C415" s="56" t="s">
        <v>30</v>
      </c>
      <c r="D415" s="56" t="s">
        <v>30</v>
      </c>
      <c r="E415" s="56" t="s">
        <v>30</v>
      </c>
      <c r="F415" s="103" t="s">
        <v>30</v>
      </c>
      <c r="G415" s="103" t="s">
        <v>30</v>
      </c>
      <c r="H415" s="104">
        <f t="shared" ref="H415:N415" si="78">SUM(H416:H417)</f>
        <v>1004</v>
      </c>
      <c r="I415" s="104">
        <f t="shared" si="78"/>
        <v>0</v>
      </c>
      <c r="J415" s="104">
        <f t="shared" si="78"/>
        <v>731.2</v>
      </c>
      <c r="K415" s="104">
        <f t="shared" si="78"/>
        <v>9310264</v>
      </c>
      <c r="L415" s="104">
        <f t="shared" si="78"/>
        <v>0</v>
      </c>
      <c r="M415" s="104">
        <f t="shared" si="78"/>
        <v>0</v>
      </c>
      <c r="N415" s="104">
        <f t="shared" si="78"/>
        <v>0</v>
      </c>
      <c r="O415" s="104">
        <f>SUM(O416:O417)</f>
        <v>9310264</v>
      </c>
      <c r="P415" s="105">
        <f>K415/H415</f>
        <v>9273.1713147410355</v>
      </c>
      <c r="Q415" s="106" t="s">
        <v>30</v>
      </c>
      <c r="R415" s="107" t="s">
        <v>30</v>
      </c>
    </row>
    <row r="416" spans="1:21" s="9" customFormat="1" ht="20.100000000000001" customHeight="1" x14ac:dyDescent="0.25">
      <c r="A416" s="39" t="s">
        <v>1748</v>
      </c>
      <c r="B416" s="83" t="s">
        <v>339</v>
      </c>
      <c r="C416" s="50" t="s">
        <v>351</v>
      </c>
      <c r="D416" s="46" t="s">
        <v>29</v>
      </c>
      <c r="E416" s="46" t="s">
        <v>28</v>
      </c>
      <c r="F416" s="41">
        <v>2</v>
      </c>
      <c r="G416" s="41">
        <v>2</v>
      </c>
      <c r="H416" s="84">
        <v>502</v>
      </c>
      <c r="I416" s="84">
        <v>0</v>
      </c>
      <c r="J416" s="84">
        <v>365.6</v>
      </c>
      <c r="K416" s="29">
        <f>SUM(L416:O416)</f>
        <v>4655132</v>
      </c>
      <c r="L416" s="84">
        <v>0</v>
      </c>
      <c r="M416" s="84">
        <v>0</v>
      </c>
      <c r="N416" s="84">
        <v>0</v>
      </c>
      <c r="O416" s="29">
        <v>4655132</v>
      </c>
      <c r="P416" s="36">
        <f>K416/H416</f>
        <v>9273.1713147410355</v>
      </c>
      <c r="Q416" s="29">
        <v>9673</v>
      </c>
      <c r="R416" s="62" t="s">
        <v>79</v>
      </c>
      <c r="S416" s="67"/>
      <c r="T416" s="67"/>
      <c r="U416" s="67"/>
    </row>
    <row r="417" spans="1:21" s="9" customFormat="1" ht="20.100000000000001" customHeight="1" x14ac:dyDescent="0.25">
      <c r="A417" s="39" t="s">
        <v>1178</v>
      </c>
      <c r="B417" s="83" t="s">
        <v>340</v>
      </c>
      <c r="C417" s="50" t="s">
        <v>352</v>
      </c>
      <c r="D417" s="46" t="s">
        <v>29</v>
      </c>
      <c r="E417" s="46" t="s">
        <v>28</v>
      </c>
      <c r="F417" s="41">
        <v>2</v>
      </c>
      <c r="G417" s="41">
        <v>2</v>
      </c>
      <c r="H417" s="42">
        <v>502</v>
      </c>
      <c r="I417" s="42">
        <v>0</v>
      </c>
      <c r="J417" s="42">
        <v>365.6</v>
      </c>
      <c r="K417" s="29">
        <f>SUM(L417:O417)</f>
        <v>4655132</v>
      </c>
      <c r="L417" s="49">
        <v>0</v>
      </c>
      <c r="M417" s="49">
        <v>0</v>
      </c>
      <c r="N417" s="49">
        <v>0</v>
      </c>
      <c r="O417" s="22">
        <v>4655132</v>
      </c>
      <c r="P417" s="36">
        <f>K417/H417</f>
        <v>9273.1713147410355</v>
      </c>
      <c r="Q417" s="29">
        <v>9673</v>
      </c>
      <c r="R417" s="50" t="s">
        <v>79</v>
      </c>
      <c r="S417" s="68"/>
      <c r="T417" s="68"/>
      <c r="U417" s="67"/>
    </row>
    <row r="418" spans="1:21" ht="30" customHeight="1" x14ac:dyDescent="0.25">
      <c r="A418" s="116" t="s">
        <v>1896</v>
      </c>
      <c r="B418" s="116"/>
      <c r="C418" s="116"/>
      <c r="D418" s="116"/>
      <c r="E418" s="116"/>
      <c r="F418" s="116"/>
      <c r="G418" s="116"/>
      <c r="H418" s="116"/>
      <c r="I418" s="116"/>
      <c r="J418" s="116"/>
      <c r="K418" s="116"/>
      <c r="L418" s="116"/>
      <c r="M418" s="116"/>
      <c r="N418" s="116"/>
      <c r="O418" s="116"/>
      <c r="P418" s="116"/>
      <c r="Q418" s="116"/>
      <c r="R418" s="116"/>
    </row>
    <row r="419" spans="1:21" ht="39.950000000000003" customHeight="1" x14ac:dyDescent="0.25">
      <c r="A419" s="118" t="s">
        <v>1819</v>
      </c>
      <c r="B419" s="118"/>
      <c r="C419" s="56" t="s">
        <v>30</v>
      </c>
      <c r="D419" s="56" t="s">
        <v>30</v>
      </c>
      <c r="E419" s="56" t="s">
        <v>30</v>
      </c>
      <c r="F419" s="103" t="s">
        <v>30</v>
      </c>
      <c r="G419" s="103" t="s">
        <v>30</v>
      </c>
      <c r="H419" s="104">
        <f t="shared" ref="H419:N419" si="79">SUM(H420)</f>
        <v>831.7</v>
      </c>
      <c r="I419" s="104">
        <f t="shared" si="79"/>
        <v>59.7</v>
      </c>
      <c r="J419" s="104">
        <f t="shared" si="79"/>
        <v>772</v>
      </c>
      <c r="K419" s="104">
        <f t="shared" si="79"/>
        <v>3906575.9</v>
      </c>
      <c r="L419" s="104">
        <f t="shared" si="79"/>
        <v>0</v>
      </c>
      <c r="M419" s="104">
        <f t="shared" si="79"/>
        <v>0</v>
      </c>
      <c r="N419" s="104">
        <f t="shared" si="79"/>
        <v>0</v>
      </c>
      <c r="O419" s="104">
        <f>SUM(O420)</f>
        <v>3906575.9</v>
      </c>
      <c r="P419" s="104">
        <f>SUM(P420)</f>
        <v>4697.0973908861361</v>
      </c>
      <c r="Q419" s="106" t="s">
        <v>30</v>
      </c>
      <c r="R419" s="107" t="s">
        <v>30</v>
      </c>
    </row>
    <row r="420" spans="1:21" s="9" customFormat="1" ht="23.1" customHeight="1" x14ac:dyDescent="0.25">
      <c r="A420" s="39" t="s">
        <v>1179</v>
      </c>
      <c r="B420" s="83" t="s">
        <v>1820</v>
      </c>
      <c r="C420" s="50" t="s">
        <v>1821</v>
      </c>
      <c r="D420" s="46">
        <v>2009</v>
      </c>
      <c r="E420" s="46" t="s">
        <v>28</v>
      </c>
      <c r="F420" s="41">
        <v>2</v>
      </c>
      <c r="G420" s="41">
        <v>2</v>
      </c>
      <c r="H420" s="42">
        <v>831.7</v>
      </c>
      <c r="I420" s="42">
        <v>59.7</v>
      </c>
      <c r="J420" s="42">
        <v>772</v>
      </c>
      <c r="K420" s="29">
        <f>SUM(L420:O420)</f>
        <v>3906575.9</v>
      </c>
      <c r="L420" s="49">
        <v>0</v>
      </c>
      <c r="M420" s="49">
        <v>0</v>
      </c>
      <c r="N420" s="49">
        <v>0</v>
      </c>
      <c r="O420" s="22">
        <v>3906575.9</v>
      </c>
      <c r="P420" s="36">
        <f>K420/H420</f>
        <v>4697.0973908861361</v>
      </c>
      <c r="Q420" s="29">
        <v>9673</v>
      </c>
      <c r="R420" s="50" t="s">
        <v>77</v>
      </c>
      <c r="S420" s="68"/>
      <c r="T420" s="68"/>
      <c r="U420" s="67"/>
    </row>
    <row r="421" spans="1:21" ht="30" customHeight="1" x14ac:dyDescent="0.25">
      <c r="A421" s="116" t="s">
        <v>1897</v>
      </c>
      <c r="B421" s="116"/>
      <c r="C421" s="116"/>
      <c r="D421" s="116"/>
      <c r="E421" s="116"/>
      <c r="F421" s="116"/>
      <c r="G421" s="116"/>
      <c r="H421" s="116"/>
      <c r="I421" s="116"/>
      <c r="J421" s="116"/>
      <c r="K421" s="116"/>
      <c r="L421" s="116"/>
      <c r="M421" s="116"/>
      <c r="N421" s="116"/>
      <c r="O421" s="116"/>
      <c r="P421" s="116"/>
      <c r="Q421" s="116"/>
      <c r="R421" s="116"/>
    </row>
    <row r="422" spans="1:21" ht="39.950000000000003" customHeight="1" x14ac:dyDescent="0.25">
      <c r="A422" s="118" t="s">
        <v>353</v>
      </c>
      <c r="B422" s="118"/>
      <c r="C422" s="56" t="s">
        <v>30</v>
      </c>
      <c r="D422" s="56" t="s">
        <v>30</v>
      </c>
      <c r="E422" s="56" t="s">
        <v>30</v>
      </c>
      <c r="F422" s="103" t="s">
        <v>30</v>
      </c>
      <c r="G422" s="103" t="s">
        <v>30</v>
      </c>
      <c r="H422" s="104">
        <f t="shared" ref="H422:N422" si="80">SUM(H423:H970)</f>
        <v>622594.20000000065</v>
      </c>
      <c r="I422" s="104">
        <f t="shared" si="80"/>
        <v>95218.899999999965</v>
      </c>
      <c r="J422" s="104">
        <f t="shared" si="80"/>
        <v>470423.26999999996</v>
      </c>
      <c r="K422" s="104">
        <f t="shared" si="80"/>
        <v>2163084130.8199987</v>
      </c>
      <c r="L422" s="104">
        <f t="shared" si="80"/>
        <v>0</v>
      </c>
      <c r="M422" s="104">
        <f t="shared" si="80"/>
        <v>0</v>
      </c>
      <c r="N422" s="104">
        <f t="shared" si="80"/>
        <v>0</v>
      </c>
      <c r="O422" s="104">
        <f>SUM(O423:O970)</f>
        <v>2163084130.8199987</v>
      </c>
      <c r="P422" s="105">
        <f t="shared" ref="P422:P502" si="81">K422/H422</f>
        <v>3474.3081943583743</v>
      </c>
      <c r="Q422" s="106" t="s">
        <v>30</v>
      </c>
      <c r="R422" s="107" t="s">
        <v>30</v>
      </c>
    </row>
    <row r="423" spans="1:21" s="9" customFormat="1" ht="23.1" customHeight="1" x14ac:dyDescent="0.25">
      <c r="A423" s="90" t="s">
        <v>1180</v>
      </c>
      <c r="B423" s="47" t="s">
        <v>354</v>
      </c>
      <c r="C423" s="46">
        <v>1961</v>
      </c>
      <c r="D423" s="46" t="s">
        <v>29</v>
      </c>
      <c r="E423" s="46" t="s">
        <v>28</v>
      </c>
      <c r="F423" s="46">
        <v>4</v>
      </c>
      <c r="G423" s="46">
        <v>2</v>
      </c>
      <c r="H423" s="35">
        <v>1285.3</v>
      </c>
      <c r="I423" s="35">
        <v>0</v>
      </c>
      <c r="J423" s="35">
        <v>1285.3</v>
      </c>
      <c r="K423" s="29">
        <f t="shared" ref="K423:K503" si="82">SUM(L423:O423)</f>
        <v>2797000</v>
      </c>
      <c r="L423" s="35">
        <v>0</v>
      </c>
      <c r="M423" s="35">
        <v>0</v>
      </c>
      <c r="N423" s="35">
        <v>0</v>
      </c>
      <c r="O423" s="35">
        <v>2797000</v>
      </c>
      <c r="P423" s="36">
        <f t="shared" si="81"/>
        <v>2176.1456469306777</v>
      </c>
      <c r="Q423" s="29">
        <v>9673</v>
      </c>
      <c r="R423" s="59" t="s">
        <v>79</v>
      </c>
      <c r="S423" s="67"/>
      <c r="T423" s="67"/>
      <c r="U423" s="67"/>
    </row>
    <row r="424" spans="1:21" s="9" customFormat="1" ht="23.1" customHeight="1" x14ac:dyDescent="0.25">
      <c r="A424" s="90" t="s">
        <v>1181</v>
      </c>
      <c r="B424" s="47" t="s">
        <v>355</v>
      </c>
      <c r="C424" s="46">
        <v>1958</v>
      </c>
      <c r="D424" s="46" t="s">
        <v>29</v>
      </c>
      <c r="E424" s="46" t="s">
        <v>28</v>
      </c>
      <c r="F424" s="46">
        <v>3</v>
      </c>
      <c r="G424" s="46">
        <v>2</v>
      </c>
      <c r="H424" s="35">
        <v>924.4</v>
      </c>
      <c r="I424" s="35">
        <v>0</v>
      </c>
      <c r="J424" s="35">
        <v>924.4</v>
      </c>
      <c r="K424" s="29">
        <f>SUM(L424:O424)</f>
        <v>3505186.55</v>
      </c>
      <c r="L424" s="35">
        <v>0</v>
      </c>
      <c r="M424" s="35">
        <v>0</v>
      </c>
      <c r="N424" s="35">
        <v>0</v>
      </c>
      <c r="O424" s="35">
        <v>3505186.55</v>
      </c>
      <c r="P424" s="36">
        <f>K424/H424</f>
        <v>3791.8504435309387</v>
      </c>
      <c r="Q424" s="29">
        <v>9673</v>
      </c>
      <c r="R424" s="59" t="s">
        <v>78</v>
      </c>
      <c r="S424" s="67"/>
      <c r="T424" s="67"/>
      <c r="U424" s="67"/>
    </row>
    <row r="425" spans="1:21" s="9" customFormat="1" ht="23.1" customHeight="1" x14ac:dyDescent="0.25">
      <c r="A425" s="90" t="s">
        <v>1182</v>
      </c>
      <c r="B425" s="47" t="s">
        <v>359</v>
      </c>
      <c r="C425" s="46">
        <v>1959</v>
      </c>
      <c r="D425" s="46" t="s">
        <v>29</v>
      </c>
      <c r="E425" s="46" t="s">
        <v>28</v>
      </c>
      <c r="F425" s="46">
        <v>4</v>
      </c>
      <c r="G425" s="46">
        <v>1</v>
      </c>
      <c r="H425" s="35">
        <v>499.18</v>
      </c>
      <c r="I425" s="35">
        <v>45.4</v>
      </c>
      <c r="J425" s="35">
        <v>453.78</v>
      </c>
      <c r="K425" s="29">
        <f>SUM(L425:O425)</f>
        <v>1616160</v>
      </c>
      <c r="L425" s="35">
        <v>0</v>
      </c>
      <c r="M425" s="35">
        <v>0</v>
      </c>
      <c r="N425" s="35">
        <v>0</v>
      </c>
      <c r="O425" s="35">
        <v>1616160</v>
      </c>
      <c r="P425" s="36">
        <f>K425/H425</f>
        <v>3237.6297127288753</v>
      </c>
      <c r="Q425" s="29">
        <v>9673</v>
      </c>
      <c r="R425" s="59" t="s">
        <v>78</v>
      </c>
      <c r="S425" s="67"/>
      <c r="T425" s="67"/>
      <c r="U425" s="67"/>
    </row>
    <row r="426" spans="1:21" s="9" customFormat="1" ht="23.1" customHeight="1" x14ac:dyDescent="0.25">
      <c r="A426" s="90" t="s">
        <v>1183</v>
      </c>
      <c r="B426" s="47" t="s">
        <v>356</v>
      </c>
      <c r="C426" s="46">
        <v>1957</v>
      </c>
      <c r="D426" s="46" t="s">
        <v>29</v>
      </c>
      <c r="E426" s="46" t="s">
        <v>28</v>
      </c>
      <c r="F426" s="46">
        <v>3</v>
      </c>
      <c r="G426" s="46">
        <v>1</v>
      </c>
      <c r="H426" s="35">
        <v>896.7</v>
      </c>
      <c r="I426" s="35">
        <v>0</v>
      </c>
      <c r="J426" s="35">
        <v>896.7</v>
      </c>
      <c r="K426" s="29">
        <f t="shared" si="82"/>
        <v>3598890</v>
      </c>
      <c r="L426" s="35">
        <v>0</v>
      </c>
      <c r="M426" s="35">
        <v>0</v>
      </c>
      <c r="N426" s="35">
        <v>0</v>
      </c>
      <c r="O426" s="35">
        <v>3598890</v>
      </c>
      <c r="P426" s="36">
        <f t="shared" si="81"/>
        <v>4013.4827701572431</v>
      </c>
      <c r="Q426" s="29">
        <v>9673</v>
      </c>
      <c r="R426" s="50" t="s">
        <v>77</v>
      </c>
      <c r="S426" s="67"/>
      <c r="T426" s="67"/>
      <c r="U426" s="67"/>
    </row>
    <row r="427" spans="1:21" s="9" customFormat="1" ht="23.1" customHeight="1" x14ac:dyDescent="0.25">
      <c r="A427" s="90" t="s">
        <v>1184</v>
      </c>
      <c r="B427" s="47" t="s">
        <v>357</v>
      </c>
      <c r="C427" s="46">
        <v>1957</v>
      </c>
      <c r="D427" s="46" t="s">
        <v>29</v>
      </c>
      <c r="E427" s="46" t="s">
        <v>28</v>
      </c>
      <c r="F427" s="46">
        <v>3</v>
      </c>
      <c r="G427" s="46">
        <v>2</v>
      </c>
      <c r="H427" s="35">
        <v>976</v>
      </c>
      <c r="I427" s="35">
        <v>114.3</v>
      </c>
      <c r="J427" s="35">
        <v>861.7</v>
      </c>
      <c r="K427" s="29">
        <f t="shared" si="82"/>
        <v>4302200</v>
      </c>
      <c r="L427" s="35">
        <v>0</v>
      </c>
      <c r="M427" s="35">
        <v>0</v>
      </c>
      <c r="N427" s="35">
        <v>0</v>
      </c>
      <c r="O427" s="35">
        <v>4302200</v>
      </c>
      <c r="P427" s="36">
        <f t="shared" si="81"/>
        <v>4407.9918032786882</v>
      </c>
      <c r="Q427" s="29">
        <v>9673</v>
      </c>
      <c r="R427" s="50" t="s">
        <v>77</v>
      </c>
      <c r="S427" s="67"/>
      <c r="T427" s="67"/>
      <c r="U427" s="67"/>
    </row>
    <row r="428" spans="1:21" s="89" customFormat="1" ht="23.1" customHeight="1" x14ac:dyDescent="0.25">
      <c r="A428" s="90" t="s">
        <v>1185</v>
      </c>
      <c r="B428" s="31" t="s">
        <v>1823</v>
      </c>
      <c r="C428" s="46">
        <v>1948</v>
      </c>
      <c r="D428" s="46" t="s">
        <v>29</v>
      </c>
      <c r="E428" s="46" t="s">
        <v>278</v>
      </c>
      <c r="F428" s="48">
        <v>2</v>
      </c>
      <c r="G428" s="48">
        <v>2</v>
      </c>
      <c r="H428" s="49">
        <v>833.5</v>
      </c>
      <c r="I428" s="49">
        <v>479.3</v>
      </c>
      <c r="J428" s="49">
        <v>354.2</v>
      </c>
      <c r="K428" s="36">
        <f>SUM(L428:O428)</f>
        <v>4193751</v>
      </c>
      <c r="L428" s="36">
        <v>0</v>
      </c>
      <c r="M428" s="36">
        <v>0</v>
      </c>
      <c r="N428" s="36">
        <v>0</v>
      </c>
      <c r="O428" s="22">
        <v>4193751</v>
      </c>
      <c r="P428" s="36">
        <f t="shared" si="81"/>
        <v>5031.4949010197961</v>
      </c>
      <c r="Q428" s="36">
        <v>9673</v>
      </c>
      <c r="R428" s="50" t="s">
        <v>77</v>
      </c>
    </row>
    <row r="429" spans="1:21" s="9" customFormat="1" ht="23.1" customHeight="1" x14ac:dyDescent="0.25">
      <c r="A429" s="90" t="s">
        <v>1186</v>
      </c>
      <c r="B429" s="47" t="s">
        <v>358</v>
      </c>
      <c r="C429" s="46">
        <v>1958</v>
      </c>
      <c r="D429" s="46" t="s">
        <v>29</v>
      </c>
      <c r="E429" s="46" t="s">
        <v>28</v>
      </c>
      <c r="F429" s="46">
        <v>3</v>
      </c>
      <c r="G429" s="46">
        <v>2</v>
      </c>
      <c r="H429" s="35">
        <v>1246.29</v>
      </c>
      <c r="I429" s="35">
        <v>183.6</v>
      </c>
      <c r="J429" s="35">
        <v>1062.69</v>
      </c>
      <c r="K429" s="29">
        <f t="shared" si="82"/>
        <v>4426220</v>
      </c>
      <c r="L429" s="35">
        <v>0</v>
      </c>
      <c r="M429" s="35">
        <v>0</v>
      </c>
      <c r="N429" s="35">
        <v>0</v>
      </c>
      <c r="O429" s="35">
        <v>4426220</v>
      </c>
      <c r="P429" s="36">
        <f t="shared" si="81"/>
        <v>3551.5169021656275</v>
      </c>
      <c r="Q429" s="29">
        <v>9673</v>
      </c>
      <c r="R429" s="50" t="s">
        <v>77</v>
      </c>
      <c r="S429" s="67"/>
      <c r="T429" s="67"/>
      <c r="U429" s="67"/>
    </row>
    <row r="430" spans="1:21" s="9" customFormat="1" ht="23.1" customHeight="1" x14ac:dyDescent="0.25">
      <c r="A430" s="90" t="s">
        <v>1187</v>
      </c>
      <c r="B430" s="47" t="s">
        <v>360</v>
      </c>
      <c r="C430" s="46">
        <v>1952</v>
      </c>
      <c r="D430" s="46">
        <v>2011</v>
      </c>
      <c r="E430" s="46" t="s">
        <v>28</v>
      </c>
      <c r="F430" s="46">
        <v>2</v>
      </c>
      <c r="G430" s="46">
        <v>1</v>
      </c>
      <c r="H430" s="35">
        <v>424.5</v>
      </c>
      <c r="I430" s="35">
        <v>44</v>
      </c>
      <c r="J430" s="35">
        <v>380</v>
      </c>
      <c r="K430" s="29">
        <f t="shared" si="82"/>
        <v>1230261.5</v>
      </c>
      <c r="L430" s="35">
        <v>0</v>
      </c>
      <c r="M430" s="35">
        <v>0</v>
      </c>
      <c r="N430" s="35">
        <v>0</v>
      </c>
      <c r="O430" s="35">
        <v>1230261.5</v>
      </c>
      <c r="P430" s="36">
        <f t="shared" si="81"/>
        <v>2898.1425206124854</v>
      </c>
      <c r="Q430" s="29">
        <v>9673</v>
      </c>
      <c r="R430" s="50" t="s">
        <v>77</v>
      </c>
      <c r="S430" s="67"/>
      <c r="T430" s="67"/>
      <c r="U430" s="67"/>
    </row>
    <row r="431" spans="1:21" s="9" customFormat="1" ht="23.1" customHeight="1" x14ac:dyDescent="0.25">
      <c r="A431" s="90" t="s">
        <v>1188</v>
      </c>
      <c r="B431" s="47" t="s">
        <v>361</v>
      </c>
      <c r="C431" s="46">
        <v>1958</v>
      </c>
      <c r="D431" s="46" t="s">
        <v>29</v>
      </c>
      <c r="E431" s="46" t="s">
        <v>28</v>
      </c>
      <c r="F431" s="46">
        <v>2</v>
      </c>
      <c r="G431" s="46">
        <v>2</v>
      </c>
      <c r="H431" s="35">
        <v>578.9</v>
      </c>
      <c r="I431" s="35">
        <v>0</v>
      </c>
      <c r="J431" s="35">
        <v>578.9</v>
      </c>
      <c r="K431" s="29">
        <f t="shared" si="82"/>
        <v>6106950</v>
      </c>
      <c r="L431" s="35">
        <v>0</v>
      </c>
      <c r="M431" s="35">
        <v>0</v>
      </c>
      <c r="N431" s="35">
        <v>0</v>
      </c>
      <c r="O431" s="35">
        <v>6106950</v>
      </c>
      <c r="P431" s="36">
        <f t="shared" si="81"/>
        <v>10549.231300742789</v>
      </c>
      <c r="Q431" s="29">
        <v>9673</v>
      </c>
      <c r="R431" s="50" t="s">
        <v>77</v>
      </c>
      <c r="S431" s="67"/>
      <c r="T431" s="67"/>
      <c r="U431" s="67"/>
    </row>
    <row r="432" spans="1:21" s="9" customFormat="1" ht="23.1" customHeight="1" x14ac:dyDescent="0.25">
      <c r="A432" s="90" t="s">
        <v>1189</v>
      </c>
      <c r="B432" s="47" t="s">
        <v>362</v>
      </c>
      <c r="C432" s="46">
        <v>1951</v>
      </c>
      <c r="D432" s="46" t="s">
        <v>29</v>
      </c>
      <c r="E432" s="46" t="s">
        <v>28</v>
      </c>
      <c r="F432" s="46">
        <v>2</v>
      </c>
      <c r="G432" s="46">
        <v>1</v>
      </c>
      <c r="H432" s="35">
        <v>336.36</v>
      </c>
      <c r="I432" s="35">
        <v>0</v>
      </c>
      <c r="J432" s="35">
        <v>336.36</v>
      </c>
      <c r="K432" s="29">
        <f t="shared" si="82"/>
        <v>1016345.72</v>
      </c>
      <c r="L432" s="35">
        <v>0</v>
      </c>
      <c r="M432" s="35">
        <v>0</v>
      </c>
      <c r="N432" s="35">
        <v>0</v>
      </c>
      <c r="O432" s="35">
        <v>1016345.72</v>
      </c>
      <c r="P432" s="36">
        <f t="shared" si="81"/>
        <v>3021.601022713759</v>
      </c>
      <c r="Q432" s="29">
        <v>9673</v>
      </c>
      <c r="R432" s="50" t="s">
        <v>77</v>
      </c>
      <c r="S432" s="67"/>
      <c r="T432" s="67"/>
      <c r="U432" s="67"/>
    </row>
    <row r="433" spans="1:21" s="89" customFormat="1" ht="23.1" customHeight="1" x14ac:dyDescent="0.25">
      <c r="A433" s="90" t="s">
        <v>1190</v>
      </c>
      <c r="B433" s="31" t="s">
        <v>1779</v>
      </c>
      <c r="C433" s="46">
        <v>1917</v>
      </c>
      <c r="D433" s="46" t="s">
        <v>29</v>
      </c>
      <c r="E433" s="46" t="s">
        <v>28</v>
      </c>
      <c r="F433" s="48">
        <v>2</v>
      </c>
      <c r="G433" s="48">
        <v>2</v>
      </c>
      <c r="H433" s="49">
        <v>1152.9000000000001</v>
      </c>
      <c r="I433" s="49">
        <v>677.4</v>
      </c>
      <c r="J433" s="49">
        <v>53.6</v>
      </c>
      <c r="K433" s="36">
        <f>SUM(L433:O433)</f>
        <v>1710900</v>
      </c>
      <c r="L433" s="49">
        <v>0</v>
      </c>
      <c r="M433" s="49">
        <v>0</v>
      </c>
      <c r="N433" s="49">
        <v>0</v>
      </c>
      <c r="O433" s="22">
        <v>1710900</v>
      </c>
      <c r="P433" s="36">
        <f>K433/H433</f>
        <v>1483.9968774395002</v>
      </c>
      <c r="Q433" s="36">
        <v>9673</v>
      </c>
      <c r="R433" s="59" t="s">
        <v>79</v>
      </c>
    </row>
    <row r="434" spans="1:21" s="9" customFormat="1" ht="23.1" customHeight="1" x14ac:dyDescent="0.25">
      <c r="A434" s="90" t="s">
        <v>1191</v>
      </c>
      <c r="B434" s="47" t="s">
        <v>364</v>
      </c>
      <c r="C434" s="46">
        <v>1959</v>
      </c>
      <c r="D434" s="46" t="s">
        <v>29</v>
      </c>
      <c r="E434" s="46" t="s">
        <v>28</v>
      </c>
      <c r="F434" s="46">
        <v>2</v>
      </c>
      <c r="G434" s="46">
        <v>1</v>
      </c>
      <c r="H434" s="35">
        <v>300.2</v>
      </c>
      <c r="I434" s="35">
        <v>21</v>
      </c>
      <c r="J434" s="35">
        <v>190.7</v>
      </c>
      <c r="K434" s="29">
        <f>SUM(L434:O434)</f>
        <v>1585950</v>
      </c>
      <c r="L434" s="70">
        <v>0</v>
      </c>
      <c r="M434" s="70">
        <v>0</v>
      </c>
      <c r="N434" s="70">
        <v>0</v>
      </c>
      <c r="O434" s="35">
        <v>1585950</v>
      </c>
      <c r="P434" s="36">
        <f>K434/H434</f>
        <v>5282.9780146568955</v>
      </c>
      <c r="Q434" s="29">
        <v>9673</v>
      </c>
      <c r="R434" s="59" t="s">
        <v>78</v>
      </c>
      <c r="S434" s="67"/>
      <c r="T434" s="67"/>
      <c r="U434" s="67"/>
    </row>
    <row r="435" spans="1:21" s="9" customFormat="1" ht="23.1" customHeight="1" x14ac:dyDescent="0.25">
      <c r="A435" s="90" t="s">
        <v>1192</v>
      </c>
      <c r="B435" s="86" t="s">
        <v>365</v>
      </c>
      <c r="C435" s="46">
        <v>1959</v>
      </c>
      <c r="D435" s="46" t="s">
        <v>29</v>
      </c>
      <c r="E435" s="46" t="s">
        <v>28</v>
      </c>
      <c r="F435" s="46">
        <v>2</v>
      </c>
      <c r="G435" s="46">
        <v>1</v>
      </c>
      <c r="H435" s="35">
        <v>281.8</v>
      </c>
      <c r="I435" s="35">
        <v>0</v>
      </c>
      <c r="J435" s="35">
        <v>281.8</v>
      </c>
      <c r="K435" s="29">
        <f>SUM(L435:O435)</f>
        <v>1585950</v>
      </c>
      <c r="L435" s="70">
        <v>0</v>
      </c>
      <c r="M435" s="70">
        <v>0</v>
      </c>
      <c r="N435" s="70">
        <v>0</v>
      </c>
      <c r="O435" s="35">
        <v>1585950</v>
      </c>
      <c r="P435" s="36">
        <f>K435/H435</f>
        <v>5627.9276082327888</v>
      </c>
      <c r="Q435" s="29">
        <v>9673</v>
      </c>
      <c r="R435" s="59" t="s">
        <v>78</v>
      </c>
      <c r="S435" s="67"/>
      <c r="T435" s="67"/>
      <c r="U435" s="67"/>
    </row>
    <row r="436" spans="1:21" s="9" customFormat="1" ht="23.1" customHeight="1" x14ac:dyDescent="0.25">
      <c r="A436" s="90" t="s">
        <v>1193</v>
      </c>
      <c r="B436" s="86" t="s">
        <v>363</v>
      </c>
      <c r="C436" s="46">
        <v>1917</v>
      </c>
      <c r="D436" s="46" t="s">
        <v>29</v>
      </c>
      <c r="E436" s="46" t="s">
        <v>28</v>
      </c>
      <c r="F436" s="46">
        <v>2</v>
      </c>
      <c r="G436" s="46">
        <v>2</v>
      </c>
      <c r="H436" s="35">
        <v>458.8</v>
      </c>
      <c r="I436" s="35">
        <v>0</v>
      </c>
      <c r="J436" s="35">
        <v>458.8</v>
      </c>
      <c r="K436" s="29">
        <f t="shared" si="82"/>
        <v>2652840</v>
      </c>
      <c r="L436" s="70">
        <v>0</v>
      </c>
      <c r="M436" s="70">
        <v>0</v>
      </c>
      <c r="N436" s="70">
        <v>0</v>
      </c>
      <c r="O436" s="35">
        <v>2652840</v>
      </c>
      <c r="P436" s="36">
        <f t="shared" si="81"/>
        <v>5782.1272885789012</v>
      </c>
      <c r="Q436" s="29">
        <v>9673</v>
      </c>
      <c r="R436" s="59" t="s">
        <v>77</v>
      </c>
      <c r="S436" s="67"/>
      <c r="T436" s="67"/>
      <c r="U436" s="67"/>
    </row>
    <row r="437" spans="1:21" s="89" customFormat="1" ht="23.1" customHeight="1" x14ac:dyDescent="0.25">
      <c r="A437" s="90" t="s">
        <v>1194</v>
      </c>
      <c r="B437" s="31" t="s">
        <v>1796</v>
      </c>
      <c r="C437" s="46" t="s">
        <v>1795</v>
      </c>
      <c r="D437" s="46" t="s">
        <v>29</v>
      </c>
      <c r="E437" s="46" t="s">
        <v>28</v>
      </c>
      <c r="F437" s="48">
        <v>2</v>
      </c>
      <c r="G437" s="48">
        <v>3</v>
      </c>
      <c r="H437" s="49">
        <v>1216.0999999999999</v>
      </c>
      <c r="I437" s="49">
        <v>713.6</v>
      </c>
      <c r="J437" s="49">
        <v>102.9</v>
      </c>
      <c r="K437" s="36">
        <f>SUM(L437:O437)</f>
        <v>3823384.7</v>
      </c>
      <c r="L437" s="49">
        <v>0</v>
      </c>
      <c r="M437" s="49">
        <v>0</v>
      </c>
      <c r="N437" s="49">
        <v>0</v>
      </c>
      <c r="O437" s="22">
        <v>3823384.7</v>
      </c>
      <c r="P437" s="36">
        <f>K437/[1]Прилож!H478</f>
        <v>3143.9722884631201</v>
      </c>
      <c r="Q437" s="36">
        <v>9673</v>
      </c>
      <c r="R437" s="59" t="s">
        <v>77</v>
      </c>
    </row>
    <row r="438" spans="1:21" s="89" customFormat="1" ht="23.1" customHeight="1" x14ac:dyDescent="0.25">
      <c r="A438" s="90" t="s">
        <v>1195</v>
      </c>
      <c r="B438" s="31" t="s">
        <v>1794</v>
      </c>
      <c r="C438" s="46" t="s">
        <v>1797</v>
      </c>
      <c r="D438" s="46" t="s">
        <v>29</v>
      </c>
      <c r="E438" s="46" t="s">
        <v>28</v>
      </c>
      <c r="F438" s="48">
        <v>2</v>
      </c>
      <c r="G438" s="48">
        <v>2</v>
      </c>
      <c r="H438" s="49">
        <v>1114</v>
      </c>
      <c r="I438" s="49">
        <v>658.4</v>
      </c>
      <c r="J438" s="49">
        <v>47.4</v>
      </c>
      <c r="K438" s="36">
        <f>SUM(L438:O438)</f>
        <v>3494213.16</v>
      </c>
      <c r="L438" s="49">
        <v>0</v>
      </c>
      <c r="M438" s="49">
        <v>0</v>
      </c>
      <c r="N438" s="49">
        <v>0</v>
      </c>
      <c r="O438" s="22">
        <v>3494213.16</v>
      </c>
      <c r="P438" s="36">
        <f>K438/[1]Прилож!H479</f>
        <v>3136.6365888689411</v>
      </c>
      <c r="Q438" s="36">
        <v>9673</v>
      </c>
      <c r="R438" s="59" t="s">
        <v>77</v>
      </c>
    </row>
    <row r="439" spans="1:21" s="89" customFormat="1" ht="23.1" customHeight="1" x14ac:dyDescent="0.25">
      <c r="A439" s="90" t="s">
        <v>1196</v>
      </c>
      <c r="B439" s="31" t="s">
        <v>1798</v>
      </c>
      <c r="C439" s="46">
        <v>1917</v>
      </c>
      <c r="D439" s="46" t="s">
        <v>29</v>
      </c>
      <c r="E439" s="46" t="s">
        <v>28</v>
      </c>
      <c r="F439" s="48">
        <v>2</v>
      </c>
      <c r="G439" s="48">
        <v>1</v>
      </c>
      <c r="H439" s="49">
        <v>952.7</v>
      </c>
      <c r="I439" s="49">
        <v>557.6</v>
      </c>
      <c r="J439" s="49">
        <v>93.9</v>
      </c>
      <c r="K439" s="36">
        <f>SUM(L439:O439)</f>
        <v>3114360.45</v>
      </c>
      <c r="L439" s="49">
        <v>0</v>
      </c>
      <c r="M439" s="49">
        <v>0</v>
      </c>
      <c r="N439" s="49">
        <v>0</v>
      </c>
      <c r="O439" s="22">
        <v>3114360.45</v>
      </c>
      <c r="P439" s="36">
        <f>K439/H439</f>
        <v>3268.9833630733706</v>
      </c>
      <c r="Q439" s="36">
        <v>9673</v>
      </c>
      <c r="R439" s="59" t="s">
        <v>77</v>
      </c>
    </row>
    <row r="440" spans="1:21" s="9" customFormat="1" ht="23.1" customHeight="1" x14ac:dyDescent="0.25">
      <c r="A440" s="139" t="s">
        <v>1197</v>
      </c>
      <c r="B440" s="127" t="s">
        <v>366</v>
      </c>
      <c r="C440" s="120">
        <v>1951</v>
      </c>
      <c r="D440" s="120" t="s">
        <v>29</v>
      </c>
      <c r="E440" s="115" t="s">
        <v>131</v>
      </c>
      <c r="F440" s="120">
        <v>2</v>
      </c>
      <c r="G440" s="120">
        <v>1</v>
      </c>
      <c r="H440" s="140">
        <v>278.60000000000002</v>
      </c>
      <c r="I440" s="140">
        <v>0</v>
      </c>
      <c r="J440" s="140">
        <v>278.60000000000002</v>
      </c>
      <c r="K440" s="29">
        <f>SUM(L440:O440)</f>
        <v>300000</v>
      </c>
      <c r="L440" s="70">
        <v>0</v>
      </c>
      <c r="M440" s="70">
        <v>0</v>
      </c>
      <c r="N440" s="70">
        <v>0</v>
      </c>
      <c r="O440" s="35">
        <v>300000</v>
      </c>
      <c r="P440" s="36">
        <f>K440/H440</f>
        <v>1076.8126346015792</v>
      </c>
      <c r="Q440" s="29">
        <v>9673</v>
      </c>
      <c r="R440" s="50" t="s">
        <v>77</v>
      </c>
      <c r="S440" s="67"/>
      <c r="T440" s="67"/>
      <c r="U440" s="67"/>
    </row>
    <row r="441" spans="1:21" s="9" customFormat="1" ht="23.1" customHeight="1" x14ac:dyDescent="0.25">
      <c r="A441" s="139"/>
      <c r="B441" s="127"/>
      <c r="C441" s="120"/>
      <c r="D441" s="120"/>
      <c r="E441" s="115"/>
      <c r="F441" s="120"/>
      <c r="G441" s="120"/>
      <c r="H441" s="140"/>
      <c r="I441" s="140"/>
      <c r="J441" s="140"/>
      <c r="K441" s="29">
        <f t="shared" si="82"/>
        <v>2198640</v>
      </c>
      <c r="L441" s="70">
        <v>0</v>
      </c>
      <c r="M441" s="70">
        <v>0</v>
      </c>
      <c r="N441" s="70">
        <v>0</v>
      </c>
      <c r="O441" s="35">
        <v>2198640</v>
      </c>
      <c r="P441" s="36">
        <f>K441/H440</f>
        <v>7891.7444364680541</v>
      </c>
      <c r="Q441" s="29">
        <v>9673</v>
      </c>
      <c r="R441" s="50" t="s">
        <v>78</v>
      </c>
      <c r="S441" s="67"/>
      <c r="T441" s="67"/>
      <c r="U441" s="67"/>
    </row>
    <row r="442" spans="1:21" s="9" customFormat="1" ht="23.1" customHeight="1" x14ac:dyDescent="0.25">
      <c r="A442" s="139" t="s">
        <v>1198</v>
      </c>
      <c r="B442" s="153" t="s">
        <v>367</v>
      </c>
      <c r="C442" s="120">
        <v>1951</v>
      </c>
      <c r="D442" s="120" t="s">
        <v>29</v>
      </c>
      <c r="E442" s="115" t="s">
        <v>131</v>
      </c>
      <c r="F442" s="120">
        <v>2</v>
      </c>
      <c r="G442" s="120">
        <v>2</v>
      </c>
      <c r="H442" s="140">
        <v>499.46</v>
      </c>
      <c r="I442" s="140">
        <v>0</v>
      </c>
      <c r="J442" s="140">
        <v>499.46</v>
      </c>
      <c r="K442" s="29">
        <f t="shared" si="82"/>
        <v>300000</v>
      </c>
      <c r="L442" s="70">
        <v>0</v>
      </c>
      <c r="M442" s="70">
        <v>0</v>
      </c>
      <c r="N442" s="70">
        <v>0</v>
      </c>
      <c r="O442" s="35">
        <v>300000</v>
      </c>
      <c r="P442" s="36">
        <f t="shared" si="81"/>
        <v>600.6487005966444</v>
      </c>
      <c r="Q442" s="29">
        <v>9673</v>
      </c>
      <c r="R442" s="50" t="s">
        <v>77</v>
      </c>
      <c r="S442" s="67"/>
      <c r="T442" s="67"/>
      <c r="U442" s="67"/>
    </row>
    <row r="443" spans="1:21" s="9" customFormat="1" ht="23.1" customHeight="1" x14ac:dyDescent="0.25">
      <c r="A443" s="139"/>
      <c r="B443" s="153"/>
      <c r="C443" s="120"/>
      <c r="D443" s="120"/>
      <c r="E443" s="115"/>
      <c r="F443" s="120"/>
      <c r="G443" s="120"/>
      <c r="H443" s="140"/>
      <c r="I443" s="140"/>
      <c r="J443" s="140"/>
      <c r="K443" s="29">
        <f>SUM(L443:O443)</f>
        <v>3602600</v>
      </c>
      <c r="L443" s="70">
        <v>0</v>
      </c>
      <c r="M443" s="70">
        <v>0</v>
      </c>
      <c r="N443" s="70">
        <v>0</v>
      </c>
      <c r="O443" s="35">
        <v>3602600</v>
      </c>
      <c r="P443" s="36">
        <f>K443/H442</f>
        <v>7212.9900292315706</v>
      </c>
      <c r="Q443" s="29">
        <v>9673</v>
      </c>
      <c r="R443" s="50" t="s">
        <v>78</v>
      </c>
      <c r="S443" s="67"/>
      <c r="T443" s="67"/>
      <c r="U443" s="67"/>
    </row>
    <row r="444" spans="1:21" s="9" customFormat="1" ht="23.1" customHeight="1" x14ac:dyDescent="0.25">
      <c r="A444" s="139" t="s">
        <v>1199</v>
      </c>
      <c r="B444" s="153" t="s">
        <v>368</v>
      </c>
      <c r="C444" s="120">
        <v>1954</v>
      </c>
      <c r="D444" s="120" t="s">
        <v>29</v>
      </c>
      <c r="E444" s="120" t="s">
        <v>28</v>
      </c>
      <c r="F444" s="120">
        <v>2</v>
      </c>
      <c r="G444" s="120">
        <v>1</v>
      </c>
      <c r="H444" s="140">
        <v>296.95999999999998</v>
      </c>
      <c r="I444" s="140">
        <v>0</v>
      </c>
      <c r="J444" s="140">
        <v>296.95999999999998</v>
      </c>
      <c r="K444" s="29">
        <f>SUM(L444:O444)</f>
        <v>300000</v>
      </c>
      <c r="L444" s="70">
        <v>0</v>
      </c>
      <c r="M444" s="70">
        <v>0</v>
      </c>
      <c r="N444" s="70">
        <v>0</v>
      </c>
      <c r="O444" s="35">
        <v>300000</v>
      </c>
      <c r="P444" s="36">
        <f>K444/H444</f>
        <v>1010.2370689655173</v>
      </c>
      <c r="Q444" s="29">
        <v>9673</v>
      </c>
      <c r="R444" s="50" t="s">
        <v>77</v>
      </c>
      <c r="S444" s="67"/>
      <c r="T444" s="67"/>
      <c r="U444" s="67"/>
    </row>
    <row r="445" spans="1:21" s="9" customFormat="1" ht="23.1" customHeight="1" x14ac:dyDescent="0.25">
      <c r="A445" s="139"/>
      <c r="B445" s="153"/>
      <c r="C445" s="120"/>
      <c r="D445" s="120"/>
      <c r="E445" s="120"/>
      <c r="F445" s="120"/>
      <c r="G445" s="120"/>
      <c r="H445" s="140"/>
      <c r="I445" s="140"/>
      <c r="J445" s="140"/>
      <c r="K445" s="29">
        <f t="shared" si="82"/>
        <v>3372646.92</v>
      </c>
      <c r="L445" s="35">
        <v>0</v>
      </c>
      <c r="M445" s="35">
        <v>0</v>
      </c>
      <c r="N445" s="35">
        <v>0</v>
      </c>
      <c r="O445" s="35">
        <v>3372646.92</v>
      </c>
      <c r="P445" s="36">
        <f>K445/H444</f>
        <v>11357.243130387931</v>
      </c>
      <c r="Q445" s="29">
        <v>9673</v>
      </c>
      <c r="R445" s="50" t="s">
        <v>78</v>
      </c>
      <c r="S445" s="67"/>
      <c r="T445" s="67"/>
      <c r="U445" s="67"/>
    </row>
    <row r="446" spans="1:21" s="9" customFormat="1" ht="23.1" customHeight="1" x14ac:dyDescent="0.25">
      <c r="A446" s="90" t="s">
        <v>1200</v>
      </c>
      <c r="B446" s="86" t="s">
        <v>369</v>
      </c>
      <c r="C446" s="39">
        <v>1961</v>
      </c>
      <c r="D446" s="46" t="s">
        <v>29</v>
      </c>
      <c r="E446" s="46" t="s">
        <v>28</v>
      </c>
      <c r="F446" s="41">
        <v>2</v>
      </c>
      <c r="G446" s="41">
        <v>1</v>
      </c>
      <c r="H446" s="29">
        <v>338.81</v>
      </c>
      <c r="I446" s="29">
        <v>0</v>
      </c>
      <c r="J446" s="29">
        <v>338.81</v>
      </c>
      <c r="K446" s="29">
        <f t="shared" si="82"/>
        <v>1565810</v>
      </c>
      <c r="L446" s="35">
        <v>0</v>
      </c>
      <c r="M446" s="35">
        <v>0</v>
      </c>
      <c r="N446" s="35">
        <v>0</v>
      </c>
      <c r="O446" s="29">
        <v>1565810</v>
      </c>
      <c r="P446" s="36">
        <f t="shared" si="81"/>
        <v>4621.4987751247008</v>
      </c>
      <c r="Q446" s="29">
        <v>9673</v>
      </c>
      <c r="R446" s="59" t="s">
        <v>79</v>
      </c>
      <c r="S446" s="67"/>
      <c r="T446" s="67"/>
      <c r="U446" s="67"/>
    </row>
    <row r="447" spans="1:21" s="9" customFormat="1" ht="23.1" customHeight="1" x14ac:dyDescent="0.25">
      <c r="A447" s="90" t="s">
        <v>1201</v>
      </c>
      <c r="B447" s="86" t="s">
        <v>370</v>
      </c>
      <c r="C447" s="39">
        <v>1961</v>
      </c>
      <c r="D447" s="46" t="s">
        <v>29</v>
      </c>
      <c r="E447" s="46" t="s">
        <v>28</v>
      </c>
      <c r="F447" s="41">
        <v>3</v>
      </c>
      <c r="G447" s="41">
        <v>1</v>
      </c>
      <c r="H447" s="22">
        <v>421.8</v>
      </c>
      <c r="I447" s="22">
        <v>0</v>
      </c>
      <c r="J447" s="22">
        <v>421.8</v>
      </c>
      <c r="K447" s="29">
        <f t="shared" si="82"/>
        <v>2435540</v>
      </c>
      <c r="L447" s="35">
        <v>0</v>
      </c>
      <c r="M447" s="35">
        <v>0</v>
      </c>
      <c r="N447" s="35">
        <v>0</v>
      </c>
      <c r="O447" s="22">
        <v>2435540</v>
      </c>
      <c r="P447" s="36">
        <f t="shared" si="81"/>
        <v>5774.1583688952105</v>
      </c>
      <c r="Q447" s="29">
        <v>9673</v>
      </c>
      <c r="R447" s="59" t="s">
        <v>79</v>
      </c>
      <c r="S447" s="68"/>
      <c r="T447" s="68"/>
      <c r="U447" s="67"/>
    </row>
    <row r="448" spans="1:21" s="10" customFormat="1" ht="23.1" customHeight="1" x14ac:dyDescent="0.25">
      <c r="A448" s="90" t="s">
        <v>1202</v>
      </c>
      <c r="B448" s="86" t="s">
        <v>371</v>
      </c>
      <c r="C448" s="39">
        <v>1961</v>
      </c>
      <c r="D448" s="46" t="s">
        <v>29</v>
      </c>
      <c r="E448" s="46" t="s">
        <v>28</v>
      </c>
      <c r="F448" s="39">
        <v>2</v>
      </c>
      <c r="G448" s="39">
        <v>1</v>
      </c>
      <c r="H448" s="22">
        <v>346.6</v>
      </c>
      <c r="I448" s="22">
        <v>0</v>
      </c>
      <c r="J448" s="22">
        <v>346.3</v>
      </c>
      <c r="K448" s="29">
        <f t="shared" si="82"/>
        <v>1548850</v>
      </c>
      <c r="L448" s="35">
        <v>0</v>
      </c>
      <c r="M448" s="35">
        <v>0</v>
      </c>
      <c r="N448" s="35">
        <v>0</v>
      </c>
      <c r="O448" s="33">
        <v>1548850</v>
      </c>
      <c r="P448" s="36">
        <f t="shared" si="81"/>
        <v>4468.6959030582802</v>
      </c>
      <c r="Q448" s="29">
        <v>9673</v>
      </c>
      <c r="R448" s="59" t="s">
        <v>79</v>
      </c>
    </row>
    <row r="449" spans="1:21" s="10" customFormat="1" ht="23.1" customHeight="1" x14ac:dyDescent="0.25">
      <c r="A449" s="90" t="s">
        <v>1203</v>
      </c>
      <c r="B449" s="47" t="s">
        <v>372</v>
      </c>
      <c r="C449" s="39">
        <v>1958</v>
      </c>
      <c r="D449" s="46" t="s">
        <v>29</v>
      </c>
      <c r="E449" s="46" t="s">
        <v>28</v>
      </c>
      <c r="F449" s="41">
        <v>5</v>
      </c>
      <c r="G449" s="41">
        <v>1</v>
      </c>
      <c r="H449" s="22">
        <v>1878</v>
      </c>
      <c r="I449" s="22">
        <v>72.2</v>
      </c>
      <c r="J449" s="22">
        <v>1805.8</v>
      </c>
      <c r="K449" s="29">
        <f t="shared" si="82"/>
        <v>4323400</v>
      </c>
      <c r="L449" s="35">
        <v>0</v>
      </c>
      <c r="M449" s="35">
        <v>0</v>
      </c>
      <c r="N449" s="35">
        <v>0</v>
      </c>
      <c r="O449" s="22">
        <v>4323400</v>
      </c>
      <c r="P449" s="36">
        <f t="shared" si="81"/>
        <v>2302.1299254526093</v>
      </c>
      <c r="Q449" s="29">
        <v>9673</v>
      </c>
      <c r="R449" s="50" t="s">
        <v>77</v>
      </c>
    </row>
    <row r="450" spans="1:21" s="10" customFormat="1" ht="23.1" customHeight="1" x14ac:dyDescent="0.25">
      <c r="A450" s="139" t="s">
        <v>1204</v>
      </c>
      <c r="B450" s="127" t="s">
        <v>373</v>
      </c>
      <c r="C450" s="115">
        <v>1958</v>
      </c>
      <c r="D450" s="120" t="s">
        <v>29</v>
      </c>
      <c r="E450" s="120" t="s">
        <v>28</v>
      </c>
      <c r="F450" s="119">
        <v>2</v>
      </c>
      <c r="G450" s="119">
        <v>1</v>
      </c>
      <c r="H450" s="141">
        <v>325.10000000000002</v>
      </c>
      <c r="I450" s="141">
        <v>0</v>
      </c>
      <c r="J450" s="141">
        <v>325.10000000000002</v>
      </c>
      <c r="K450" s="29">
        <f>SUM(L450:O450)</f>
        <v>300000</v>
      </c>
      <c r="L450" s="35">
        <v>0</v>
      </c>
      <c r="M450" s="35">
        <v>0</v>
      </c>
      <c r="N450" s="35">
        <v>0</v>
      </c>
      <c r="O450" s="22">
        <v>300000</v>
      </c>
      <c r="P450" s="36">
        <f t="shared" si="81"/>
        <v>922.79298677330041</v>
      </c>
      <c r="Q450" s="29">
        <v>9673</v>
      </c>
      <c r="R450" s="50" t="s">
        <v>77</v>
      </c>
    </row>
    <row r="451" spans="1:21" s="10" customFormat="1" ht="23.1" customHeight="1" x14ac:dyDescent="0.25">
      <c r="A451" s="139"/>
      <c r="B451" s="127"/>
      <c r="C451" s="115"/>
      <c r="D451" s="120"/>
      <c r="E451" s="120"/>
      <c r="F451" s="119"/>
      <c r="G451" s="119"/>
      <c r="H451" s="141"/>
      <c r="I451" s="141"/>
      <c r="J451" s="141"/>
      <c r="K451" s="29">
        <f t="shared" si="82"/>
        <v>3421440</v>
      </c>
      <c r="L451" s="35">
        <v>0</v>
      </c>
      <c r="M451" s="35">
        <v>0</v>
      </c>
      <c r="N451" s="35">
        <v>0</v>
      </c>
      <c r="O451" s="22">
        <v>3421440</v>
      </c>
      <c r="P451" s="36">
        <f>K451/H450</f>
        <v>10524.269455552138</v>
      </c>
      <c r="Q451" s="29">
        <v>9673</v>
      </c>
      <c r="R451" s="50" t="s">
        <v>78</v>
      </c>
      <c r="S451" s="69"/>
      <c r="T451" s="69"/>
    </row>
    <row r="452" spans="1:21" s="10" customFormat="1" ht="23.1" customHeight="1" x14ac:dyDescent="0.25">
      <c r="A452" s="139" t="s">
        <v>1205</v>
      </c>
      <c r="B452" s="127" t="s">
        <v>374</v>
      </c>
      <c r="C452" s="115">
        <v>1958</v>
      </c>
      <c r="D452" s="120" t="s">
        <v>29</v>
      </c>
      <c r="E452" s="120" t="s">
        <v>28</v>
      </c>
      <c r="F452" s="115">
        <v>2</v>
      </c>
      <c r="G452" s="115">
        <v>2</v>
      </c>
      <c r="H452" s="141">
        <v>549.5</v>
      </c>
      <c r="I452" s="141">
        <v>0</v>
      </c>
      <c r="J452" s="141">
        <v>549.5</v>
      </c>
      <c r="K452" s="29">
        <f>SUM(L452:O452)</f>
        <v>300000</v>
      </c>
      <c r="L452" s="35">
        <v>0</v>
      </c>
      <c r="M452" s="35">
        <v>0</v>
      </c>
      <c r="N452" s="35">
        <v>0</v>
      </c>
      <c r="O452" s="22">
        <v>300000</v>
      </c>
      <c r="P452" s="36">
        <f t="shared" si="81"/>
        <v>545.95086442220202</v>
      </c>
      <c r="Q452" s="29">
        <v>9673</v>
      </c>
      <c r="R452" s="50" t="s">
        <v>77</v>
      </c>
      <c r="S452" s="69"/>
      <c r="T452" s="69"/>
    </row>
    <row r="453" spans="1:21" s="10" customFormat="1" ht="23.1" customHeight="1" x14ac:dyDescent="0.25">
      <c r="A453" s="139"/>
      <c r="B453" s="127"/>
      <c r="C453" s="115"/>
      <c r="D453" s="120"/>
      <c r="E453" s="120"/>
      <c r="F453" s="115"/>
      <c r="G453" s="115"/>
      <c r="H453" s="141"/>
      <c r="I453" s="141"/>
      <c r="J453" s="141"/>
      <c r="K453" s="29">
        <f t="shared" si="82"/>
        <v>2155700</v>
      </c>
      <c r="L453" s="35">
        <v>0</v>
      </c>
      <c r="M453" s="35">
        <v>0</v>
      </c>
      <c r="N453" s="35">
        <v>0</v>
      </c>
      <c r="O453" s="33">
        <v>2155700</v>
      </c>
      <c r="P453" s="36">
        <f>K453/H452</f>
        <v>3923.0209281164693</v>
      </c>
      <c r="Q453" s="29">
        <v>9673</v>
      </c>
      <c r="R453" s="50" t="s">
        <v>78</v>
      </c>
    </row>
    <row r="454" spans="1:21" s="3" customFormat="1" ht="23.1" customHeight="1" x14ac:dyDescent="0.25">
      <c r="A454" s="90" t="s">
        <v>1206</v>
      </c>
      <c r="B454" s="47" t="s">
        <v>375</v>
      </c>
      <c r="C454" s="39">
        <v>1959</v>
      </c>
      <c r="D454" s="46" t="s">
        <v>29</v>
      </c>
      <c r="E454" s="46" t="s">
        <v>28</v>
      </c>
      <c r="F454" s="41">
        <v>2</v>
      </c>
      <c r="G454" s="41">
        <v>2</v>
      </c>
      <c r="H454" s="29">
        <v>551.54</v>
      </c>
      <c r="I454" s="29">
        <v>0</v>
      </c>
      <c r="J454" s="29">
        <v>551.54</v>
      </c>
      <c r="K454" s="29">
        <f t="shared" si="82"/>
        <v>3123162</v>
      </c>
      <c r="L454" s="35">
        <v>0</v>
      </c>
      <c r="M454" s="35">
        <v>0</v>
      </c>
      <c r="N454" s="35">
        <v>0</v>
      </c>
      <c r="O454" s="29">
        <v>3123162</v>
      </c>
      <c r="P454" s="36">
        <f t="shared" si="81"/>
        <v>5662.621024767016</v>
      </c>
      <c r="Q454" s="29">
        <v>9673</v>
      </c>
      <c r="R454" s="59" t="s">
        <v>78</v>
      </c>
      <c r="S454" s="10"/>
      <c r="T454" s="10"/>
      <c r="U454" s="10"/>
    </row>
    <row r="455" spans="1:21" s="3" customFormat="1" ht="23.1" customHeight="1" x14ac:dyDescent="0.25">
      <c r="A455" s="90" t="s">
        <v>1207</v>
      </c>
      <c r="B455" s="86" t="s">
        <v>376</v>
      </c>
      <c r="C455" s="39">
        <v>1959</v>
      </c>
      <c r="D455" s="46" t="s">
        <v>29</v>
      </c>
      <c r="E455" s="46" t="s">
        <v>28</v>
      </c>
      <c r="F455" s="41">
        <v>2</v>
      </c>
      <c r="G455" s="41">
        <v>3</v>
      </c>
      <c r="H455" s="22">
        <v>801.87</v>
      </c>
      <c r="I455" s="22">
        <v>0</v>
      </c>
      <c r="J455" s="36">
        <v>801.87</v>
      </c>
      <c r="K455" s="29">
        <f t="shared" si="82"/>
        <v>3813338.49</v>
      </c>
      <c r="L455" s="35">
        <v>0</v>
      </c>
      <c r="M455" s="35">
        <v>0</v>
      </c>
      <c r="N455" s="35">
        <v>0</v>
      </c>
      <c r="O455" s="22">
        <v>3813338.49</v>
      </c>
      <c r="P455" s="36">
        <f t="shared" si="81"/>
        <v>4755.5569980171349</v>
      </c>
      <c r="Q455" s="29">
        <v>9673</v>
      </c>
      <c r="R455" s="59" t="s">
        <v>78</v>
      </c>
      <c r="S455" s="69"/>
      <c r="T455" s="69"/>
      <c r="U455" s="10"/>
    </row>
    <row r="456" spans="1:21" s="10" customFormat="1" ht="23.1" customHeight="1" x14ac:dyDescent="0.25">
      <c r="A456" s="139" t="s">
        <v>1208</v>
      </c>
      <c r="B456" s="127" t="s">
        <v>377</v>
      </c>
      <c r="C456" s="115">
        <v>1957</v>
      </c>
      <c r="D456" s="120" t="s">
        <v>29</v>
      </c>
      <c r="E456" s="120" t="s">
        <v>28</v>
      </c>
      <c r="F456" s="115">
        <v>2</v>
      </c>
      <c r="G456" s="115">
        <v>1</v>
      </c>
      <c r="H456" s="141">
        <v>589.16</v>
      </c>
      <c r="I456" s="141">
        <v>0</v>
      </c>
      <c r="J456" s="141">
        <v>589.16</v>
      </c>
      <c r="K456" s="29">
        <f t="shared" si="82"/>
        <v>300000</v>
      </c>
      <c r="L456" s="35">
        <v>0</v>
      </c>
      <c r="M456" s="35">
        <v>0</v>
      </c>
      <c r="N456" s="35">
        <v>0</v>
      </c>
      <c r="O456" s="33">
        <v>300000</v>
      </c>
      <c r="P456" s="36">
        <f t="shared" si="81"/>
        <v>509.19953832575197</v>
      </c>
      <c r="Q456" s="29">
        <v>9673</v>
      </c>
      <c r="R456" s="50" t="s">
        <v>77</v>
      </c>
    </row>
    <row r="457" spans="1:21" s="10" customFormat="1" ht="23.1" customHeight="1" x14ac:dyDescent="0.25">
      <c r="A457" s="139"/>
      <c r="B457" s="127"/>
      <c r="C457" s="115"/>
      <c r="D457" s="120"/>
      <c r="E457" s="120"/>
      <c r="F457" s="115"/>
      <c r="G457" s="115"/>
      <c r="H457" s="141"/>
      <c r="I457" s="141"/>
      <c r="J457" s="141"/>
      <c r="K457" s="29">
        <f>SUM(L457:O457)</f>
        <v>3372750</v>
      </c>
      <c r="L457" s="35">
        <v>0</v>
      </c>
      <c r="M457" s="35">
        <v>0</v>
      </c>
      <c r="N457" s="35">
        <v>0</v>
      </c>
      <c r="O457" s="33">
        <v>3372750</v>
      </c>
      <c r="P457" s="36">
        <f>K457/H456</f>
        <v>5724.6758096272661</v>
      </c>
      <c r="Q457" s="29">
        <v>9673</v>
      </c>
      <c r="R457" s="50" t="s">
        <v>78</v>
      </c>
    </row>
    <row r="458" spans="1:21" s="3" customFormat="1" ht="23.1" customHeight="1" x14ac:dyDescent="0.25">
      <c r="A458" s="139" t="s">
        <v>1209</v>
      </c>
      <c r="B458" s="127" t="s">
        <v>378</v>
      </c>
      <c r="C458" s="115">
        <v>1958</v>
      </c>
      <c r="D458" s="120" t="s">
        <v>29</v>
      </c>
      <c r="E458" s="120" t="s">
        <v>28</v>
      </c>
      <c r="F458" s="119">
        <v>2</v>
      </c>
      <c r="G458" s="119">
        <v>1</v>
      </c>
      <c r="H458" s="117">
        <v>281.45999999999998</v>
      </c>
      <c r="I458" s="117">
        <v>0</v>
      </c>
      <c r="J458" s="117">
        <v>281.45999999999998</v>
      </c>
      <c r="K458" s="29">
        <f t="shared" si="82"/>
        <v>300000</v>
      </c>
      <c r="L458" s="35">
        <v>0</v>
      </c>
      <c r="M458" s="35">
        <v>0</v>
      </c>
      <c r="N458" s="35">
        <v>0</v>
      </c>
      <c r="O458" s="29">
        <v>300000</v>
      </c>
      <c r="P458" s="36">
        <f t="shared" si="81"/>
        <v>1065.8708164570455</v>
      </c>
      <c r="Q458" s="29">
        <v>9673</v>
      </c>
      <c r="R458" s="50" t="s">
        <v>77</v>
      </c>
      <c r="S458" s="10"/>
      <c r="T458" s="10"/>
      <c r="U458" s="10"/>
    </row>
    <row r="459" spans="1:21" s="3" customFormat="1" ht="23.1" customHeight="1" x14ac:dyDescent="0.25">
      <c r="A459" s="139"/>
      <c r="B459" s="127"/>
      <c r="C459" s="115"/>
      <c r="D459" s="120"/>
      <c r="E459" s="120"/>
      <c r="F459" s="119"/>
      <c r="G459" s="119"/>
      <c r="H459" s="117"/>
      <c r="I459" s="117"/>
      <c r="J459" s="117"/>
      <c r="K459" s="29">
        <f>SUM(L459:O459)</f>
        <v>3103130</v>
      </c>
      <c r="L459" s="35">
        <v>0</v>
      </c>
      <c r="M459" s="35">
        <v>0</v>
      </c>
      <c r="N459" s="35">
        <v>0</v>
      </c>
      <c r="O459" s="29">
        <v>3103130</v>
      </c>
      <c r="P459" s="36">
        <f>K459/H458</f>
        <v>11025.119022241171</v>
      </c>
      <c r="Q459" s="29">
        <v>9673</v>
      </c>
      <c r="R459" s="50" t="s">
        <v>78</v>
      </c>
      <c r="S459" s="10"/>
      <c r="T459" s="10"/>
      <c r="U459" s="10"/>
    </row>
    <row r="460" spans="1:21" s="3" customFormat="1" ht="23.1" customHeight="1" x14ac:dyDescent="0.25">
      <c r="A460" s="90" t="s">
        <v>1210</v>
      </c>
      <c r="B460" s="47" t="s">
        <v>379</v>
      </c>
      <c r="C460" s="39">
        <v>1959</v>
      </c>
      <c r="D460" s="46" t="s">
        <v>29</v>
      </c>
      <c r="E460" s="46" t="s">
        <v>28</v>
      </c>
      <c r="F460" s="41">
        <v>2</v>
      </c>
      <c r="G460" s="41">
        <v>1</v>
      </c>
      <c r="H460" s="22">
        <v>282.2</v>
      </c>
      <c r="I460" s="36">
        <v>0</v>
      </c>
      <c r="J460" s="22">
        <v>282.2</v>
      </c>
      <c r="K460" s="29">
        <f t="shared" si="82"/>
        <v>1577470</v>
      </c>
      <c r="L460" s="35">
        <v>0</v>
      </c>
      <c r="M460" s="35">
        <v>0</v>
      </c>
      <c r="N460" s="35">
        <v>0</v>
      </c>
      <c r="O460" s="22">
        <v>1577470</v>
      </c>
      <c r="P460" s="36">
        <f t="shared" si="81"/>
        <v>5589.9007795889438</v>
      </c>
      <c r="Q460" s="29">
        <v>9673</v>
      </c>
      <c r="R460" s="59" t="s">
        <v>78</v>
      </c>
      <c r="S460" s="10"/>
      <c r="T460" s="10"/>
      <c r="U460" s="69"/>
    </row>
    <row r="461" spans="1:21" s="10" customFormat="1" ht="23.1" customHeight="1" x14ac:dyDescent="0.25">
      <c r="A461" s="90" t="s">
        <v>1211</v>
      </c>
      <c r="B461" s="47" t="s">
        <v>380</v>
      </c>
      <c r="C461" s="39">
        <v>1961</v>
      </c>
      <c r="D461" s="46" t="s">
        <v>29</v>
      </c>
      <c r="E461" s="46" t="s">
        <v>28</v>
      </c>
      <c r="F461" s="39">
        <v>2</v>
      </c>
      <c r="G461" s="39">
        <v>2</v>
      </c>
      <c r="H461" s="22">
        <v>561.01</v>
      </c>
      <c r="I461" s="22">
        <v>0</v>
      </c>
      <c r="J461" s="22">
        <v>561.01</v>
      </c>
      <c r="K461" s="29">
        <f t="shared" si="82"/>
        <v>2847350</v>
      </c>
      <c r="L461" s="35">
        <v>0</v>
      </c>
      <c r="M461" s="35">
        <v>0</v>
      </c>
      <c r="N461" s="35">
        <v>0</v>
      </c>
      <c r="O461" s="33">
        <v>2847350</v>
      </c>
      <c r="P461" s="36">
        <f t="shared" si="81"/>
        <v>5075.3997254950891</v>
      </c>
      <c r="Q461" s="29">
        <v>9673</v>
      </c>
      <c r="R461" s="59" t="s">
        <v>79</v>
      </c>
    </row>
    <row r="462" spans="1:21" s="3" customFormat="1" ht="23.1" customHeight="1" x14ac:dyDescent="0.25">
      <c r="A462" s="90" t="s">
        <v>1212</v>
      </c>
      <c r="B462" s="47" t="s">
        <v>381</v>
      </c>
      <c r="C462" s="39">
        <v>1959</v>
      </c>
      <c r="D462" s="46" t="s">
        <v>29</v>
      </c>
      <c r="E462" s="46" t="s">
        <v>28</v>
      </c>
      <c r="F462" s="41">
        <v>2</v>
      </c>
      <c r="G462" s="41">
        <v>2</v>
      </c>
      <c r="H462" s="29">
        <v>272</v>
      </c>
      <c r="I462" s="29">
        <v>0</v>
      </c>
      <c r="J462" s="29">
        <v>272</v>
      </c>
      <c r="K462" s="29">
        <f t="shared" si="82"/>
        <v>1556800</v>
      </c>
      <c r="L462" s="35">
        <v>0</v>
      </c>
      <c r="M462" s="35">
        <v>0</v>
      </c>
      <c r="N462" s="35">
        <v>0</v>
      </c>
      <c r="O462" s="29">
        <v>1556800</v>
      </c>
      <c r="P462" s="36">
        <f t="shared" si="81"/>
        <v>5723.5294117647063</v>
      </c>
      <c r="Q462" s="29">
        <v>9673</v>
      </c>
      <c r="R462" s="59" t="s">
        <v>78</v>
      </c>
      <c r="S462" s="10"/>
      <c r="T462" s="10"/>
      <c r="U462" s="10"/>
    </row>
    <row r="463" spans="1:21" s="3" customFormat="1" ht="23.1" customHeight="1" x14ac:dyDescent="0.25">
      <c r="A463" s="139" t="s">
        <v>1213</v>
      </c>
      <c r="B463" s="127" t="s">
        <v>382</v>
      </c>
      <c r="C463" s="115">
        <v>1950</v>
      </c>
      <c r="D463" s="120" t="s">
        <v>29</v>
      </c>
      <c r="E463" s="120" t="s">
        <v>934</v>
      </c>
      <c r="F463" s="119">
        <v>2</v>
      </c>
      <c r="G463" s="119">
        <v>2</v>
      </c>
      <c r="H463" s="141">
        <v>755.2</v>
      </c>
      <c r="I463" s="141">
        <v>0</v>
      </c>
      <c r="J463" s="141">
        <v>755.2</v>
      </c>
      <c r="K463" s="29">
        <f>SUM(L463:O463)</f>
        <v>300000</v>
      </c>
      <c r="L463" s="35">
        <v>0</v>
      </c>
      <c r="M463" s="35">
        <v>0</v>
      </c>
      <c r="N463" s="35">
        <v>0</v>
      </c>
      <c r="O463" s="29">
        <v>300000</v>
      </c>
      <c r="P463" s="36">
        <f t="shared" si="81"/>
        <v>397.24576271186436</v>
      </c>
      <c r="Q463" s="29">
        <v>9673</v>
      </c>
      <c r="R463" s="59" t="s">
        <v>77</v>
      </c>
      <c r="S463" s="10"/>
      <c r="T463" s="10"/>
      <c r="U463" s="10"/>
    </row>
    <row r="464" spans="1:21" s="3" customFormat="1" ht="23.1" customHeight="1" x14ac:dyDescent="0.25">
      <c r="A464" s="139"/>
      <c r="B464" s="127"/>
      <c r="C464" s="115"/>
      <c r="D464" s="120"/>
      <c r="E464" s="120"/>
      <c r="F464" s="119"/>
      <c r="G464" s="119"/>
      <c r="H464" s="141"/>
      <c r="I464" s="141"/>
      <c r="J464" s="141"/>
      <c r="K464" s="29">
        <f t="shared" si="82"/>
        <v>3533170</v>
      </c>
      <c r="L464" s="35">
        <v>0</v>
      </c>
      <c r="M464" s="35">
        <v>0</v>
      </c>
      <c r="N464" s="35">
        <v>0</v>
      </c>
      <c r="O464" s="22">
        <v>3533170</v>
      </c>
      <c r="P464" s="36">
        <f>K464/H463</f>
        <v>4678.4560381355932</v>
      </c>
      <c r="Q464" s="29">
        <v>9673</v>
      </c>
      <c r="R464" s="50" t="s">
        <v>78</v>
      </c>
      <c r="S464" s="10"/>
      <c r="T464" s="10"/>
      <c r="U464" s="69"/>
    </row>
    <row r="465" spans="1:21" s="3" customFormat="1" ht="23.1" customHeight="1" x14ac:dyDescent="0.25">
      <c r="A465" s="90" t="s">
        <v>1214</v>
      </c>
      <c r="B465" s="86" t="s">
        <v>383</v>
      </c>
      <c r="C465" s="39">
        <v>1959</v>
      </c>
      <c r="D465" s="46" t="s">
        <v>29</v>
      </c>
      <c r="E465" s="46" t="s">
        <v>28</v>
      </c>
      <c r="F465" s="41">
        <v>3</v>
      </c>
      <c r="G465" s="41">
        <v>3</v>
      </c>
      <c r="H465" s="22">
        <v>1112.08</v>
      </c>
      <c r="I465" s="36">
        <v>0</v>
      </c>
      <c r="J465" s="22">
        <v>1112.08</v>
      </c>
      <c r="K465" s="29">
        <f t="shared" si="82"/>
        <v>3773790</v>
      </c>
      <c r="L465" s="35">
        <v>0</v>
      </c>
      <c r="M465" s="35">
        <v>0</v>
      </c>
      <c r="N465" s="35">
        <v>0</v>
      </c>
      <c r="O465" s="22">
        <v>3773790</v>
      </c>
      <c r="P465" s="36">
        <f t="shared" si="81"/>
        <v>3393.4519099345375</v>
      </c>
      <c r="Q465" s="29">
        <v>9673</v>
      </c>
      <c r="R465" s="59" t="s">
        <v>78</v>
      </c>
      <c r="S465" s="10"/>
      <c r="T465" s="10"/>
      <c r="U465" s="10"/>
    </row>
    <row r="466" spans="1:21" s="3" customFormat="1" ht="23.1" customHeight="1" x14ac:dyDescent="0.25">
      <c r="A466" s="139" t="s">
        <v>1215</v>
      </c>
      <c r="B466" s="153" t="s">
        <v>384</v>
      </c>
      <c r="C466" s="115">
        <v>1957</v>
      </c>
      <c r="D466" s="120" t="s">
        <v>29</v>
      </c>
      <c r="E466" s="120" t="s">
        <v>28</v>
      </c>
      <c r="F466" s="119">
        <v>2</v>
      </c>
      <c r="G466" s="119">
        <v>2</v>
      </c>
      <c r="H466" s="141">
        <v>748</v>
      </c>
      <c r="I466" s="154">
        <v>0</v>
      </c>
      <c r="J466" s="141">
        <v>748</v>
      </c>
      <c r="K466" s="29">
        <f>SUM(L466:O466)</f>
        <v>300000</v>
      </c>
      <c r="L466" s="35">
        <v>0</v>
      </c>
      <c r="M466" s="35">
        <v>0</v>
      </c>
      <c r="N466" s="35">
        <v>0</v>
      </c>
      <c r="O466" s="22">
        <v>300000</v>
      </c>
      <c r="P466" s="36">
        <f t="shared" si="81"/>
        <v>401.06951871657753</v>
      </c>
      <c r="Q466" s="29">
        <v>9673</v>
      </c>
      <c r="R466" s="59" t="s">
        <v>77</v>
      </c>
      <c r="S466" s="10"/>
      <c r="T466" s="10"/>
      <c r="U466" s="10"/>
    </row>
    <row r="467" spans="1:21" s="3" customFormat="1" ht="23.1" customHeight="1" x14ac:dyDescent="0.25">
      <c r="A467" s="139"/>
      <c r="B467" s="153"/>
      <c r="C467" s="115"/>
      <c r="D467" s="120"/>
      <c r="E467" s="120"/>
      <c r="F467" s="119"/>
      <c r="G467" s="119"/>
      <c r="H467" s="141"/>
      <c r="I467" s="154"/>
      <c r="J467" s="141"/>
      <c r="K467" s="29">
        <f t="shared" si="82"/>
        <v>6705656</v>
      </c>
      <c r="L467" s="35">
        <v>0</v>
      </c>
      <c r="M467" s="35">
        <v>0</v>
      </c>
      <c r="N467" s="35">
        <v>0</v>
      </c>
      <c r="O467" s="22">
        <v>6705656</v>
      </c>
      <c r="P467" s="36">
        <f>K467/H466</f>
        <v>8964.7807486631009</v>
      </c>
      <c r="Q467" s="29">
        <v>9673</v>
      </c>
      <c r="R467" s="50" t="s">
        <v>78</v>
      </c>
      <c r="S467" s="69"/>
      <c r="T467" s="69"/>
      <c r="U467" s="10"/>
    </row>
    <row r="468" spans="1:21" s="3" customFormat="1" ht="23.1" customHeight="1" x14ac:dyDescent="0.25">
      <c r="A468" s="90" t="s">
        <v>1216</v>
      </c>
      <c r="B468" s="47" t="s">
        <v>385</v>
      </c>
      <c r="C468" s="39">
        <v>1960</v>
      </c>
      <c r="D468" s="46" t="s">
        <v>29</v>
      </c>
      <c r="E468" s="46" t="s">
        <v>28</v>
      </c>
      <c r="F468" s="39">
        <v>2</v>
      </c>
      <c r="G468" s="39">
        <v>1</v>
      </c>
      <c r="H468" s="22">
        <v>304.8</v>
      </c>
      <c r="I468" s="22">
        <v>0</v>
      </c>
      <c r="J468" s="22">
        <v>304.8</v>
      </c>
      <c r="K468" s="29">
        <f t="shared" si="82"/>
        <v>1644780</v>
      </c>
      <c r="L468" s="35">
        <v>0</v>
      </c>
      <c r="M468" s="35">
        <v>0</v>
      </c>
      <c r="N468" s="35">
        <v>0</v>
      </c>
      <c r="O468" s="33">
        <v>1644780</v>
      </c>
      <c r="P468" s="36">
        <f t="shared" si="81"/>
        <v>5396.2598425196848</v>
      </c>
      <c r="Q468" s="29">
        <v>9673</v>
      </c>
      <c r="R468" s="50" t="s">
        <v>79</v>
      </c>
      <c r="S468" s="10"/>
      <c r="T468" s="10"/>
      <c r="U468" s="10"/>
    </row>
    <row r="469" spans="1:21" s="3" customFormat="1" ht="23.1" customHeight="1" x14ac:dyDescent="0.25">
      <c r="A469" s="90" t="s">
        <v>1217</v>
      </c>
      <c r="B469" s="47" t="s">
        <v>386</v>
      </c>
      <c r="C469" s="39">
        <v>1959</v>
      </c>
      <c r="D469" s="46" t="s">
        <v>29</v>
      </c>
      <c r="E469" s="46" t="s">
        <v>28</v>
      </c>
      <c r="F469" s="41">
        <v>2</v>
      </c>
      <c r="G469" s="41">
        <v>1</v>
      </c>
      <c r="H469" s="29">
        <v>274.07</v>
      </c>
      <c r="I469" s="29">
        <v>0</v>
      </c>
      <c r="J469" s="29">
        <v>274.07</v>
      </c>
      <c r="K469" s="29">
        <f t="shared" si="82"/>
        <v>1586480</v>
      </c>
      <c r="L469" s="35">
        <v>0</v>
      </c>
      <c r="M469" s="35">
        <v>0</v>
      </c>
      <c r="N469" s="35">
        <v>0</v>
      </c>
      <c r="O469" s="29">
        <v>1586480</v>
      </c>
      <c r="P469" s="36">
        <f t="shared" si="81"/>
        <v>5788.5941547779767</v>
      </c>
      <c r="Q469" s="29">
        <v>9673</v>
      </c>
      <c r="R469" s="59" t="s">
        <v>78</v>
      </c>
      <c r="S469" s="10"/>
      <c r="T469" s="10"/>
      <c r="U469" s="10"/>
    </row>
    <row r="470" spans="1:21" s="10" customFormat="1" ht="23.1" customHeight="1" x14ac:dyDescent="0.25">
      <c r="A470" s="90" t="s">
        <v>1218</v>
      </c>
      <c r="B470" s="47" t="s">
        <v>387</v>
      </c>
      <c r="C470" s="39">
        <v>1947</v>
      </c>
      <c r="D470" s="46" t="s">
        <v>29</v>
      </c>
      <c r="E470" s="46" t="s">
        <v>278</v>
      </c>
      <c r="F470" s="41">
        <v>2</v>
      </c>
      <c r="G470" s="41">
        <v>2</v>
      </c>
      <c r="H470" s="22">
        <v>415.45</v>
      </c>
      <c r="I470" s="22">
        <v>0</v>
      </c>
      <c r="J470" s="22">
        <v>415.45</v>
      </c>
      <c r="K470" s="29">
        <f t="shared" si="82"/>
        <v>2474327.15</v>
      </c>
      <c r="L470" s="35">
        <v>0</v>
      </c>
      <c r="M470" s="35">
        <v>0</v>
      </c>
      <c r="N470" s="35">
        <v>0</v>
      </c>
      <c r="O470" s="22">
        <v>2474327.15</v>
      </c>
      <c r="P470" s="36">
        <f t="shared" si="81"/>
        <v>5955.7760259959077</v>
      </c>
      <c r="Q470" s="29">
        <v>9673</v>
      </c>
      <c r="R470" s="59" t="s">
        <v>79</v>
      </c>
      <c r="U470" s="69"/>
    </row>
    <row r="471" spans="1:21" s="10" customFormat="1" ht="23.1" customHeight="1" x14ac:dyDescent="0.25">
      <c r="A471" s="90" t="s">
        <v>1219</v>
      </c>
      <c r="B471" s="47" t="s">
        <v>388</v>
      </c>
      <c r="C471" s="39">
        <v>1961</v>
      </c>
      <c r="D471" s="46" t="s">
        <v>29</v>
      </c>
      <c r="E471" s="46" t="s">
        <v>28</v>
      </c>
      <c r="F471" s="41">
        <v>5</v>
      </c>
      <c r="G471" s="41">
        <v>3</v>
      </c>
      <c r="H471" s="22">
        <v>2463.0300000000002</v>
      </c>
      <c r="I471" s="22">
        <v>0</v>
      </c>
      <c r="J471" s="22">
        <v>2463.0300000000002</v>
      </c>
      <c r="K471" s="29">
        <f t="shared" si="82"/>
        <v>11226263.810000001</v>
      </c>
      <c r="L471" s="35">
        <v>0</v>
      </c>
      <c r="M471" s="35">
        <v>0</v>
      </c>
      <c r="N471" s="35">
        <v>0</v>
      </c>
      <c r="O471" s="22">
        <v>11226263.810000001</v>
      </c>
      <c r="P471" s="36">
        <f t="shared" si="81"/>
        <v>4557.9078655152389</v>
      </c>
      <c r="Q471" s="29">
        <v>9673</v>
      </c>
      <c r="R471" s="59" t="s">
        <v>79</v>
      </c>
    </row>
    <row r="472" spans="1:21" s="3" customFormat="1" ht="23.1" customHeight="1" x14ac:dyDescent="0.25">
      <c r="A472" s="90" t="s">
        <v>1220</v>
      </c>
      <c r="B472" s="47" t="s">
        <v>389</v>
      </c>
      <c r="C472" s="39">
        <v>1961</v>
      </c>
      <c r="D472" s="46" t="s">
        <v>29</v>
      </c>
      <c r="E472" s="46" t="s">
        <v>28</v>
      </c>
      <c r="F472" s="39">
        <v>5</v>
      </c>
      <c r="G472" s="39">
        <v>3</v>
      </c>
      <c r="H472" s="22">
        <v>2412.3000000000002</v>
      </c>
      <c r="I472" s="22">
        <v>0</v>
      </c>
      <c r="J472" s="22">
        <v>2412.3000000000002</v>
      </c>
      <c r="K472" s="29">
        <f t="shared" si="82"/>
        <v>4806230</v>
      </c>
      <c r="L472" s="35">
        <v>0</v>
      </c>
      <c r="M472" s="35">
        <v>0</v>
      </c>
      <c r="N472" s="35">
        <v>0</v>
      </c>
      <c r="O472" s="33">
        <v>4806230</v>
      </c>
      <c r="P472" s="36">
        <f t="shared" si="81"/>
        <v>1992.3848609211125</v>
      </c>
      <c r="Q472" s="29">
        <v>9673</v>
      </c>
      <c r="R472" s="59" t="s">
        <v>79</v>
      </c>
      <c r="S472" s="10"/>
      <c r="T472" s="10"/>
      <c r="U472" s="10"/>
    </row>
    <row r="473" spans="1:21" s="10" customFormat="1" ht="23.1" customHeight="1" x14ac:dyDescent="0.25">
      <c r="A473" s="90" t="s">
        <v>1221</v>
      </c>
      <c r="B473" s="86" t="s">
        <v>390</v>
      </c>
      <c r="C473" s="39" t="s">
        <v>935</v>
      </c>
      <c r="D473" s="46" t="s">
        <v>29</v>
      </c>
      <c r="E473" s="46" t="s">
        <v>28</v>
      </c>
      <c r="F473" s="41">
        <v>4</v>
      </c>
      <c r="G473" s="41">
        <v>3</v>
      </c>
      <c r="H473" s="29">
        <v>2217.13</v>
      </c>
      <c r="I473" s="29">
        <v>62.3</v>
      </c>
      <c r="J473" s="29">
        <v>2154.83</v>
      </c>
      <c r="K473" s="29">
        <f t="shared" si="82"/>
        <v>6758070</v>
      </c>
      <c r="L473" s="35">
        <v>0</v>
      </c>
      <c r="M473" s="35">
        <v>0</v>
      </c>
      <c r="N473" s="35">
        <v>0</v>
      </c>
      <c r="O473" s="29">
        <v>6758070</v>
      </c>
      <c r="P473" s="36">
        <f t="shared" si="81"/>
        <v>3048.1162584061376</v>
      </c>
      <c r="Q473" s="29">
        <v>9673</v>
      </c>
      <c r="R473" s="62" t="s">
        <v>77</v>
      </c>
    </row>
    <row r="474" spans="1:21" s="10" customFormat="1" ht="23.1" customHeight="1" x14ac:dyDescent="0.25">
      <c r="A474" s="90" t="s">
        <v>1222</v>
      </c>
      <c r="B474" s="86" t="s">
        <v>391</v>
      </c>
      <c r="C474" s="39" t="s">
        <v>936</v>
      </c>
      <c r="D474" s="46" t="s">
        <v>29</v>
      </c>
      <c r="E474" s="46" t="s">
        <v>28</v>
      </c>
      <c r="F474" s="41">
        <v>3</v>
      </c>
      <c r="G474" s="41">
        <v>6</v>
      </c>
      <c r="H474" s="22">
        <v>1980.87</v>
      </c>
      <c r="I474" s="29">
        <v>727.2</v>
      </c>
      <c r="J474" s="22">
        <v>1253.67</v>
      </c>
      <c r="K474" s="29">
        <f t="shared" si="82"/>
        <v>17798501.489999998</v>
      </c>
      <c r="L474" s="35">
        <v>0</v>
      </c>
      <c r="M474" s="35">
        <v>0</v>
      </c>
      <c r="N474" s="35">
        <v>0</v>
      </c>
      <c r="O474" s="22">
        <v>17798501.489999998</v>
      </c>
      <c r="P474" s="36">
        <f t="shared" si="81"/>
        <v>8985.1941268230621</v>
      </c>
      <c r="Q474" s="29">
        <v>9673</v>
      </c>
      <c r="R474" s="50" t="s">
        <v>77</v>
      </c>
      <c r="S474" s="69"/>
      <c r="T474" s="69"/>
    </row>
    <row r="475" spans="1:21" s="3" customFormat="1" ht="23.1" customHeight="1" x14ac:dyDescent="0.25">
      <c r="A475" s="90" t="s">
        <v>1223</v>
      </c>
      <c r="B475" s="47" t="s">
        <v>392</v>
      </c>
      <c r="C475" s="39">
        <v>1947</v>
      </c>
      <c r="D475" s="46" t="s">
        <v>29</v>
      </c>
      <c r="E475" s="46" t="s">
        <v>934</v>
      </c>
      <c r="F475" s="41">
        <v>2</v>
      </c>
      <c r="G475" s="41">
        <v>2</v>
      </c>
      <c r="H475" s="22">
        <v>908.6</v>
      </c>
      <c r="I475" s="29">
        <v>0</v>
      </c>
      <c r="J475" s="22">
        <v>669.3</v>
      </c>
      <c r="K475" s="29">
        <f t="shared" si="82"/>
        <v>4127077.2</v>
      </c>
      <c r="L475" s="35">
        <v>0</v>
      </c>
      <c r="M475" s="35">
        <v>0</v>
      </c>
      <c r="N475" s="35">
        <v>0</v>
      </c>
      <c r="O475" s="22">
        <v>4127077.2</v>
      </c>
      <c r="P475" s="36">
        <f t="shared" si="81"/>
        <v>4542.2377283733213</v>
      </c>
      <c r="Q475" s="29">
        <v>9673</v>
      </c>
      <c r="R475" s="50" t="s">
        <v>77</v>
      </c>
      <c r="S475" s="10"/>
      <c r="T475" s="10"/>
      <c r="U475" s="10"/>
    </row>
    <row r="476" spans="1:21" s="3" customFormat="1" ht="23.1" customHeight="1" x14ac:dyDescent="0.25">
      <c r="A476" s="90" t="s">
        <v>1224</v>
      </c>
      <c r="B476" s="47" t="s">
        <v>393</v>
      </c>
      <c r="C476" s="39">
        <v>1961</v>
      </c>
      <c r="D476" s="46" t="s">
        <v>29</v>
      </c>
      <c r="E476" s="46" t="s">
        <v>28</v>
      </c>
      <c r="F476" s="41">
        <v>5</v>
      </c>
      <c r="G476" s="41">
        <v>3</v>
      </c>
      <c r="H476" s="22">
        <v>2509.56</v>
      </c>
      <c r="I476" s="29">
        <v>44.9</v>
      </c>
      <c r="J476" s="22">
        <v>2464.66</v>
      </c>
      <c r="K476" s="29">
        <f t="shared" si="82"/>
        <v>4885200</v>
      </c>
      <c r="L476" s="35">
        <v>0</v>
      </c>
      <c r="M476" s="35">
        <v>0</v>
      </c>
      <c r="N476" s="35">
        <v>0</v>
      </c>
      <c r="O476" s="22">
        <v>4885200</v>
      </c>
      <c r="P476" s="36">
        <f t="shared" si="81"/>
        <v>1946.6360636924401</v>
      </c>
      <c r="Q476" s="29">
        <v>9673</v>
      </c>
      <c r="R476" s="59" t="s">
        <v>79</v>
      </c>
      <c r="S476" s="10"/>
      <c r="T476" s="10"/>
      <c r="U476" s="10"/>
    </row>
    <row r="477" spans="1:21" s="10" customFormat="1" ht="23.1" customHeight="1" x14ac:dyDescent="0.25">
      <c r="A477" s="90" t="s">
        <v>1225</v>
      </c>
      <c r="B477" s="47" t="s">
        <v>394</v>
      </c>
      <c r="C477" s="39">
        <v>1959</v>
      </c>
      <c r="D477" s="46" t="s">
        <v>29</v>
      </c>
      <c r="E477" s="46" t="s">
        <v>28</v>
      </c>
      <c r="F477" s="41">
        <v>4</v>
      </c>
      <c r="G477" s="41">
        <v>2</v>
      </c>
      <c r="H477" s="22">
        <v>1693</v>
      </c>
      <c r="I477" s="29">
        <v>67</v>
      </c>
      <c r="J477" s="22">
        <v>1179.5999999999999</v>
      </c>
      <c r="K477" s="29">
        <f t="shared" si="82"/>
        <v>7070211</v>
      </c>
      <c r="L477" s="35">
        <v>0</v>
      </c>
      <c r="M477" s="35">
        <v>0</v>
      </c>
      <c r="N477" s="35">
        <v>0</v>
      </c>
      <c r="O477" s="22">
        <v>7070211</v>
      </c>
      <c r="P477" s="36">
        <f t="shared" si="81"/>
        <v>4176.1435321913759</v>
      </c>
      <c r="Q477" s="29">
        <v>9673</v>
      </c>
      <c r="R477" s="59" t="s">
        <v>78</v>
      </c>
    </row>
    <row r="478" spans="1:21" s="10" customFormat="1" ht="23.1" customHeight="1" x14ac:dyDescent="0.25">
      <c r="A478" s="139" t="s">
        <v>1226</v>
      </c>
      <c r="B478" s="127" t="s">
        <v>395</v>
      </c>
      <c r="C478" s="115">
        <v>1941</v>
      </c>
      <c r="D478" s="115" t="s">
        <v>29</v>
      </c>
      <c r="E478" s="115" t="s">
        <v>28</v>
      </c>
      <c r="F478" s="115">
        <v>4</v>
      </c>
      <c r="G478" s="115">
        <v>2</v>
      </c>
      <c r="H478" s="141">
        <v>1207.92</v>
      </c>
      <c r="I478" s="141">
        <v>0</v>
      </c>
      <c r="J478" s="141">
        <v>1207.92</v>
      </c>
      <c r="K478" s="29">
        <f t="shared" si="82"/>
        <v>5013050</v>
      </c>
      <c r="L478" s="35">
        <v>0</v>
      </c>
      <c r="M478" s="35">
        <v>0</v>
      </c>
      <c r="N478" s="35">
        <v>0</v>
      </c>
      <c r="O478" s="33">
        <v>5013050</v>
      </c>
      <c r="P478" s="36">
        <f t="shared" si="81"/>
        <v>4150.1506722299491</v>
      </c>
      <c r="Q478" s="29">
        <v>9673</v>
      </c>
      <c r="R478" s="50" t="s">
        <v>77</v>
      </c>
    </row>
    <row r="479" spans="1:21" s="10" customFormat="1" ht="23.1" customHeight="1" x14ac:dyDescent="0.25">
      <c r="A479" s="139"/>
      <c r="B479" s="127"/>
      <c r="C479" s="115"/>
      <c r="D479" s="115"/>
      <c r="E479" s="115"/>
      <c r="F479" s="115"/>
      <c r="G479" s="115"/>
      <c r="H479" s="141"/>
      <c r="I479" s="141"/>
      <c r="J479" s="141"/>
      <c r="K479" s="29">
        <f>SUM(L479:O479)</f>
        <v>3131621.84</v>
      </c>
      <c r="L479" s="35">
        <v>0</v>
      </c>
      <c r="M479" s="35">
        <v>0</v>
      </c>
      <c r="N479" s="35">
        <v>0</v>
      </c>
      <c r="O479" s="110">
        <v>3131621.84</v>
      </c>
      <c r="P479" s="36">
        <f>K479/H478</f>
        <v>2592.5738790648384</v>
      </c>
      <c r="Q479" s="29">
        <v>9673</v>
      </c>
      <c r="R479" s="50" t="s">
        <v>78</v>
      </c>
    </row>
    <row r="480" spans="1:21" s="10" customFormat="1" ht="23.1" customHeight="1" x14ac:dyDescent="0.25">
      <c r="A480" s="90" t="s">
        <v>1227</v>
      </c>
      <c r="B480" s="47" t="s">
        <v>396</v>
      </c>
      <c r="C480" s="39">
        <v>1960</v>
      </c>
      <c r="D480" s="39" t="s">
        <v>29</v>
      </c>
      <c r="E480" s="39" t="s">
        <v>28</v>
      </c>
      <c r="F480" s="41">
        <v>2</v>
      </c>
      <c r="G480" s="41">
        <v>2</v>
      </c>
      <c r="H480" s="22">
        <v>702.2</v>
      </c>
      <c r="I480" s="22">
        <v>54.2</v>
      </c>
      <c r="J480" s="22">
        <v>648</v>
      </c>
      <c r="K480" s="29">
        <f t="shared" si="82"/>
        <v>3159520</v>
      </c>
      <c r="L480" s="35">
        <v>0</v>
      </c>
      <c r="M480" s="35">
        <v>0</v>
      </c>
      <c r="N480" s="35">
        <v>0</v>
      </c>
      <c r="O480" s="22">
        <v>3159520</v>
      </c>
      <c r="P480" s="36">
        <f t="shared" si="81"/>
        <v>4499.458843634292</v>
      </c>
      <c r="Q480" s="29">
        <v>9673</v>
      </c>
      <c r="R480" s="50" t="s">
        <v>79</v>
      </c>
    </row>
    <row r="481" spans="1:21" s="10" customFormat="1" ht="23.1" customHeight="1" x14ac:dyDescent="0.25">
      <c r="A481" s="90" t="s">
        <v>1228</v>
      </c>
      <c r="B481" s="47" t="s">
        <v>397</v>
      </c>
      <c r="C481" s="39">
        <v>1961</v>
      </c>
      <c r="D481" s="39" t="s">
        <v>29</v>
      </c>
      <c r="E481" s="39" t="s">
        <v>28</v>
      </c>
      <c r="F481" s="41">
        <v>2</v>
      </c>
      <c r="G481" s="41">
        <v>2</v>
      </c>
      <c r="H481" s="22">
        <v>707</v>
      </c>
      <c r="I481" s="29">
        <v>53</v>
      </c>
      <c r="J481" s="22">
        <v>654</v>
      </c>
      <c r="K481" s="29">
        <f t="shared" si="82"/>
        <v>3212997</v>
      </c>
      <c r="L481" s="35">
        <v>0</v>
      </c>
      <c r="M481" s="35">
        <v>0</v>
      </c>
      <c r="N481" s="35">
        <v>0</v>
      </c>
      <c r="O481" s="22">
        <v>3212997</v>
      </c>
      <c r="P481" s="36">
        <f t="shared" si="81"/>
        <v>4544.5502121640739</v>
      </c>
      <c r="Q481" s="29">
        <v>9673</v>
      </c>
      <c r="R481" s="59" t="s">
        <v>79</v>
      </c>
      <c r="S481" s="69"/>
      <c r="T481" s="69"/>
    </row>
    <row r="482" spans="1:21" s="10" customFormat="1" ht="23.1" customHeight="1" x14ac:dyDescent="0.25">
      <c r="A482" s="90" t="s">
        <v>1916</v>
      </c>
      <c r="B482" s="47" t="s">
        <v>398</v>
      </c>
      <c r="C482" s="39">
        <v>1959</v>
      </c>
      <c r="D482" s="39" t="s">
        <v>29</v>
      </c>
      <c r="E482" s="39" t="s">
        <v>28</v>
      </c>
      <c r="F482" s="39">
        <v>2</v>
      </c>
      <c r="G482" s="39">
        <v>1</v>
      </c>
      <c r="H482" s="22">
        <v>271.3</v>
      </c>
      <c r="I482" s="22">
        <v>0</v>
      </c>
      <c r="J482" s="22">
        <v>271.3</v>
      </c>
      <c r="K482" s="29">
        <f t="shared" si="82"/>
        <v>1370770</v>
      </c>
      <c r="L482" s="35">
        <v>0</v>
      </c>
      <c r="M482" s="35">
        <v>0</v>
      </c>
      <c r="N482" s="35">
        <v>0</v>
      </c>
      <c r="O482" s="33">
        <v>1370770</v>
      </c>
      <c r="P482" s="36">
        <f t="shared" si="81"/>
        <v>5052.5985993365275</v>
      </c>
      <c r="Q482" s="29">
        <v>9673</v>
      </c>
      <c r="R482" s="50" t="s">
        <v>79</v>
      </c>
    </row>
    <row r="483" spans="1:21" s="3" customFormat="1" ht="23.1" customHeight="1" x14ac:dyDescent="0.25">
      <c r="A483" s="90" t="s">
        <v>1229</v>
      </c>
      <c r="B483" s="47" t="s">
        <v>399</v>
      </c>
      <c r="C483" s="39">
        <v>1960</v>
      </c>
      <c r="D483" s="39" t="s">
        <v>29</v>
      </c>
      <c r="E483" s="39" t="s">
        <v>28</v>
      </c>
      <c r="F483" s="41">
        <v>2</v>
      </c>
      <c r="G483" s="41">
        <v>1</v>
      </c>
      <c r="H483" s="29">
        <v>323.3</v>
      </c>
      <c r="I483" s="29">
        <v>26</v>
      </c>
      <c r="J483" s="29">
        <v>206.3</v>
      </c>
      <c r="K483" s="29">
        <f t="shared" si="82"/>
        <v>1337168</v>
      </c>
      <c r="L483" s="35">
        <v>0</v>
      </c>
      <c r="M483" s="35">
        <v>0</v>
      </c>
      <c r="N483" s="35">
        <v>0</v>
      </c>
      <c r="O483" s="29">
        <v>1337168</v>
      </c>
      <c r="P483" s="36">
        <f t="shared" si="81"/>
        <v>4135.9975255180943</v>
      </c>
      <c r="Q483" s="29">
        <v>9673</v>
      </c>
      <c r="R483" s="62" t="s">
        <v>79</v>
      </c>
      <c r="S483" s="10"/>
      <c r="T483" s="10"/>
      <c r="U483" s="10"/>
    </row>
    <row r="484" spans="1:21" s="10" customFormat="1" ht="23.1" customHeight="1" x14ac:dyDescent="0.25">
      <c r="A484" s="90" t="s">
        <v>1230</v>
      </c>
      <c r="B484" s="47" t="s">
        <v>402</v>
      </c>
      <c r="C484" s="39">
        <v>1958</v>
      </c>
      <c r="D484" s="39" t="s">
        <v>29</v>
      </c>
      <c r="E484" s="39" t="s">
        <v>28</v>
      </c>
      <c r="F484" s="39">
        <v>2</v>
      </c>
      <c r="G484" s="39">
        <v>2</v>
      </c>
      <c r="H484" s="22">
        <v>588.62</v>
      </c>
      <c r="I484" s="22">
        <v>0</v>
      </c>
      <c r="J484" s="22">
        <v>588.62</v>
      </c>
      <c r="K484" s="29">
        <f>SUM(L484:O484)</f>
        <v>3473810</v>
      </c>
      <c r="L484" s="35">
        <v>0</v>
      </c>
      <c r="M484" s="35">
        <v>0</v>
      </c>
      <c r="N484" s="35">
        <v>0</v>
      </c>
      <c r="O484" s="33">
        <v>3473810</v>
      </c>
      <c r="P484" s="36">
        <f>K484/H484</f>
        <v>5901.6173422581633</v>
      </c>
      <c r="Q484" s="29">
        <v>9673</v>
      </c>
      <c r="R484" s="50" t="s">
        <v>77</v>
      </c>
    </row>
    <row r="485" spans="1:21" s="3" customFormat="1" ht="23.1" customHeight="1" x14ac:dyDescent="0.25">
      <c r="A485" s="90" t="s">
        <v>1231</v>
      </c>
      <c r="B485" s="47" t="s">
        <v>403</v>
      </c>
      <c r="C485" s="39">
        <v>1958</v>
      </c>
      <c r="D485" s="39" t="s">
        <v>29</v>
      </c>
      <c r="E485" s="39" t="s">
        <v>28</v>
      </c>
      <c r="F485" s="41">
        <v>2</v>
      </c>
      <c r="G485" s="41">
        <v>1</v>
      </c>
      <c r="H485" s="29">
        <v>444.66</v>
      </c>
      <c r="I485" s="29">
        <v>0</v>
      </c>
      <c r="J485" s="29">
        <v>444.66</v>
      </c>
      <c r="K485" s="29">
        <f>SUM(L485:O485)</f>
        <v>2346500</v>
      </c>
      <c r="L485" s="35">
        <v>0</v>
      </c>
      <c r="M485" s="35">
        <v>0</v>
      </c>
      <c r="N485" s="35">
        <v>0</v>
      </c>
      <c r="O485" s="29">
        <v>2346500</v>
      </c>
      <c r="P485" s="36">
        <f>K485/H485</f>
        <v>5277.0656231727608</v>
      </c>
      <c r="Q485" s="29">
        <v>9673</v>
      </c>
      <c r="R485" s="50" t="s">
        <v>77</v>
      </c>
      <c r="S485" s="10"/>
      <c r="T485" s="10"/>
      <c r="U485" s="10"/>
    </row>
    <row r="486" spans="1:21" s="10" customFormat="1" ht="23.1" customHeight="1" x14ac:dyDescent="0.25">
      <c r="A486" s="90" t="s">
        <v>1232</v>
      </c>
      <c r="B486" s="47" t="s">
        <v>400</v>
      </c>
      <c r="C486" s="39">
        <v>1956</v>
      </c>
      <c r="D486" s="39" t="s">
        <v>29</v>
      </c>
      <c r="E486" s="39" t="s">
        <v>28</v>
      </c>
      <c r="F486" s="41">
        <v>2</v>
      </c>
      <c r="G486" s="41">
        <v>1</v>
      </c>
      <c r="H486" s="22">
        <v>369.5</v>
      </c>
      <c r="I486" s="22">
        <v>0</v>
      </c>
      <c r="J486" s="22">
        <v>369.5</v>
      </c>
      <c r="K486" s="29">
        <f t="shared" si="82"/>
        <v>2346500</v>
      </c>
      <c r="L486" s="35">
        <v>0</v>
      </c>
      <c r="M486" s="35">
        <v>0</v>
      </c>
      <c r="N486" s="35">
        <v>0</v>
      </c>
      <c r="O486" s="22">
        <v>2346500</v>
      </c>
      <c r="P486" s="36">
        <f t="shared" si="81"/>
        <v>6350.4736129905277</v>
      </c>
      <c r="Q486" s="29">
        <v>9673</v>
      </c>
      <c r="R486" s="50" t="s">
        <v>77</v>
      </c>
      <c r="S486" s="69"/>
      <c r="T486" s="69"/>
    </row>
    <row r="487" spans="1:21" s="10" customFormat="1" ht="23.1" customHeight="1" x14ac:dyDescent="0.25">
      <c r="A487" s="90" t="s">
        <v>1233</v>
      </c>
      <c r="B487" s="47" t="s">
        <v>401</v>
      </c>
      <c r="C487" s="39">
        <v>1961</v>
      </c>
      <c r="D487" s="39" t="s">
        <v>29</v>
      </c>
      <c r="E487" s="39" t="s">
        <v>28</v>
      </c>
      <c r="F487" s="41">
        <v>2</v>
      </c>
      <c r="G487" s="41">
        <v>1</v>
      </c>
      <c r="H487" s="22">
        <v>267.74</v>
      </c>
      <c r="I487" s="22">
        <v>0</v>
      </c>
      <c r="J487" s="22">
        <v>267.74</v>
      </c>
      <c r="K487" s="29">
        <f t="shared" si="82"/>
        <v>1567930</v>
      </c>
      <c r="L487" s="35">
        <v>0</v>
      </c>
      <c r="M487" s="35">
        <v>0</v>
      </c>
      <c r="N487" s="35">
        <v>0</v>
      </c>
      <c r="O487" s="22">
        <v>1567930</v>
      </c>
      <c r="P487" s="36">
        <f t="shared" si="81"/>
        <v>5856.166430118772</v>
      </c>
      <c r="Q487" s="29">
        <v>9673</v>
      </c>
      <c r="R487" s="59" t="s">
        <v>79</v>
      </c>
    </row>
    <row r="488" spans="1:21" s="10" customFormat="1" ht="23.1" customHeight="1" x14ac:dyDescent="0.25">
      <c r="A488" s="90" t="s">
        <v>1234</v>
      </c>
      <c r="B488" s="47" t="s">
        <v>404</v>
      </c>
      <c r="C488" s="39">
        <v>1958</v>
      </c>
      <c r="D488" s="39" t="s">
        <v>29</v>
      </c>
      <c r="E488" s="39" t="s">
        <v>28</v>
      </c>
      <c r="F488" s="41">
        <v>2</v>
      </c>
      <c r="G488" s="41">
        <v>1</v>
      </c>
      <c r="H488" s="22">
        <v>239.1</v>
      </c>
      <c r="I488" s="36">
        <v>0</v>
      </c>
      <c r="J488" s="22">
        <v>239.1</v>
      </c>
      <c r="K488" s="29">
        <f t="shared" si="82"/>
        <v>1708380</v>
      </c>
      <c r="L488" s="35">
        <v>0</v>
      </c>
      <c r="M488" s="35">
        <v>0</v>
      </c>
      <c r="N488" s="35">
        <v>0</v>
      </c>
      <c r="O488" s="22">
        <v>1708380</v>
      </c>
      <c r="P488" s="36">
        <f t="shared" si="81"/>
        <v>7145.04391468005</v>
      </c>
      <c r="Q488" s="29">
        <v>9673</v>
      </c>
      <c r="R488" s="50" t="s">
        <v>77</v>
      </c>
      <c r="S488" s="69"/>
      <c r="T488" s="69"/>
    </row>
    <row r="489" spans="1:21" s="10" customFormat="1" ht="23.1" customHeight="1" x14ac:dyDescent="0.25">
      <c r="A489" s="90" t="s">
        <v>1235</v>
      </c>
      <c r="B489" s="47" t="s">
        <v>405</v>
      </c>
      <c r="C489" s="39">
        <v>1958</v>
      </c>
      <c r="D489" s="39" t="s">
        <v>29</v>
      </c>
      <c r="E489" s="39" t="s">
        <v>28</v>
      </c>
      <c r="F489" s="41">
        <v>2</v>
      </c>
      <c r="G489" s="41">
        <v>1</v>
      </c>
      <c r="H489" s="22">
        <v>248.85</v>
      </c>
      <c r="I489" s="22">
        <v>0</v>
      </c>
      <c r="J489" s="22">
        <v>248.85</v>
      </c>
      <c r="K489" s="29">
        <f t="shared" si="82"/>
        <v>1708380</v>
      </c>
      <c r="L489" s="35">
        <v>0</v>
      </c>
      <c r="M489" s="35">
        <v>0</v>
      </c>
      <c r="N489" s="35">
        <v>0</v>
      </c>
      <c r="O489" s="22">
        <v>1708380</v>
      </c>
      <c r="P489" s="36">
        <f t="shared" si="81"/>
        <v>6865.0994575045206</v>
      </c>
      <c r="Q489" s="29">
        <v>9673</v>
      </c>
      <c r="R489" s="50" t="s">
        <v>77</v>
      </c>
    </row>
    <row r="490" spans="1:21" s="3" customFormat="1" ht="23.1" customHeight="1" x14ac:dyDescent="0.25">
      <c r="A490" s="139" t="s">
        <v>1236</v>
      </c>
      <c r="B490" s="127" t="s">
        <v>406</v>
      </c>
      <c r="C490" s="115">
        <v>1953</v>
      </c>
      <c r="D490" s="115" t="s">
        <v>29</v>
      </c>
      <c r="E490" s="115" t="s">
        <v>131</v>
      </c>
      <c r="F490" s="115">
        <v>2</v>
      </c>
      <c r="G490" s="115">
        <v>2</v>
      </c>
      <c r="H490" s="141">
        <v>371.4</v>
      </c>
      <c r="I490" s="141">
        <v>0</v>
      </c>
      <c r="J490" s="141">
        <v>42.2</v>
      </c>
      <c r="K490" s="29">
        <f t="shared" si="82"/>
        <v>300000</v>
      </c>
      <c r="L490" s="35">
        <v>0</v>
      </c>
      <c r="M490" s="35">
        <v>0</v>
      </c>
      <c r="N490" s="35">
        <v>0</v>
      </c>
      <c r="O490" s="33">
        <v>300000</v>
      </c>
      <c r="P490" s="36">
        <f t="shared" si="81"/>
        <v>807.75444264943462</v>
      </c>
      <c r="Q490" s="29">
        <v>9673</v>
      </c>
      <c r="R490" s="50" t="s">
        <v>77</v>
      </c>
      <c r="S490" s="10"/>
      <c r="T490" s="10"/>
      <c r="U490" s="10"/>
    </row>
    <row r="491" spans="1:21" s="3" customFormat="1" ht="23.1" customHeight="1" x14ac:dyDescent="0.25">
      <c r="A491" s="139"/>
      <c r="B491" s="127"/>
      <c r="C491" s="115"/>
      <c r="D491" s="115"/>
      <c r="E491" s="115"/>
      <c r="F491" s="115"/>
      <c r="G491" s="115"/>
      <c r="H491" s="141"/>
      <c r="I491" s="141"/>
      <c r="J491" s="141"/>
      <c r="K491" s="29">
        <f>SUM(L491:O491)</f>
        <v>1870200</v>
      </c>
      <c r="L491" s="35">
        <v>0</v>
      </c>
      <c r="M491" s="35">
        <v>0</v>
      </c>
      <c r="N491" s="35">
        <v>0</v>
      </c>
      <c r="O491" s="33">
        <v>1870200</v>
      </c>
      <c r="P491" s="36">
        <f>K491/H490</f>
        <v>5035.541195476575</v>
      </c>
      <c r="Q491" s="29">
        <v>9673</v>
      </c>
      <c r="R491" s="50" t="s">
        <v>78</v>
      </c>
      <c r="S491" s="10"/>
      <c r="T491" s="10"/>
      <c r="U491" s="10"/>
    </row>
    <row r="492" spans="1:21" s="3" customFormat="1" ht="23.1" customHeight="1" x14ac:dyDescent="0.25">
      <c r="A492" s="139" t="s">
        <v>1237</v>
      </c>
      <c r="B492" s="127" t="s">
        <v>407</v>
      </c>
      <c r="C492" s="115">
        <v>1953</v>
      </c>
      <c r="D492" s="115" t="s">
        <v>29</v>
      </c>
      <c r="E492" s="115" t="s">
        <v>879</v>
      </c>
      <c r="F492" s="119">
        <v>2</v>
      </c>
      <c r="G492" s="119">
        <v>2</v>
      </c>
      <c r="H492" s="141">
        <v>406.16</v>
      </c>
      <c r="I492" s="141">
        <v>0</v>
      </c>
      <c r="J492" s="141">
        <v>406.16</v>
      </c>
      <c r="K492" s="29">
        <f t="shared" si="82"/>
        <v>300000</v>
      </c>
      <c r="L492" s="35">
        <v>0</v>
      </c>
      <c r="M492" s="35">
        <v>0</v>
      </c>
      <c r="N492" s="35">
        <v>0</v>
      </c>
      <c r="O492" s="22">
        <v>300000</v>
      </c>
      <c r="P492" s="36">
        <f t="shared" si="81"/>
        <v>738.62517234587347</v>
      </c>
      <c r="Q492" s="29">
        <v>9673</v>
      </c>
      <c r="R492" s="50" t="s">
        <v>77</v>
      </c>
      <c r="S492" s="10"/>
      <c r="T492" s="10"/>
      <c r="U492" s="10"/>
    </row>
    <row r="493" spans="1:21" s="3" customFormat="1" ht="23.1" customHeight="1" x14ac:dyDescent="0.25">
      <c r="A493" s="139"/>
      <c r="B493" s="127"/>
      <c r="C493" s="115"/>
      <c r="D493" s="115"/>
      <c r="E493" s="115"/>
      <c r="F493" s="119"/>
      <c r="G493" s="119"/>
      <c r="H493" s="141"/>
      <c r="I493" s="141"/>
      <c r="J493" s="141"/>
      <c r="K493" s="29">
        <f>SUM(L493:O493)</f>
        <v>1880800</v>
      </c>
      <c r="L493" s="35">
        <v>0</v>
      </c>
      <c r="M493" s="35">
        <v>0</v>
      </c>
      <c r="N493" s="35">
        <v>0</v>
      </c>
      <c r="O493" s="22">
        <v>1880800</v>
      </c>
      <c r="P493" s="36">
        <f>K493/H492</f>
        <v>4630.6874138270632</v>
      </c>
      <c r="Q493" s="29">
        <v>9673</v>
      </c>
      <c r="R493" s="50" t="s">
        <v>78</v>
      </c>
      <c r="S493" s="10"/>
      <c r="T493" s="10"/>
      <c r="U493" s="10"/>
    </row>
    <row r="494" spans="1:21" s="3" customFormat="1" ht="23.1" customHeight="1" x14ac:dyDescent="0.25">
      <c r="A494" s="90" t="s">
        <v>1238</v>
      </c>
      <c r="B494" s="47" t="s">
        <v>408</v>
      </c>
      <c r="C494" s="39">
        <v>1959</v>
      </c>
      <c r="D494" s="39" t="s">
        <v>29</v>
      </c>
      <c r="E494" s="39" t="s">
        <v>28</v>
      </c>
      <c r="F494" s="41">
        <v>2</v>
      </c>
      <c r="G494" s="41">
        <v>2</v>
      </c>
      <c r="H494" s="22">
        <v>627.79999999999995</v>
      </c>
      <c r="I494" s="22">
        <v>0</v>
      </c>
      <c r="J494" s="22">
        <v>627.79999999999995</v>
      </c>
      <c r="K494" s="29">
        <f t="shared" si="82"/>
        <v>3194500</v>
      </c>
      <c r="L494" s="35">
        <v>0</v>
      </c>
      <c r="M494" s="35">
        <v>0</v>
      </c>
      <c r="N494" s="35">
        <v>0</v>
      </c>
      <c r="O494" s="22">
        <v>3194500</v>
      </c>
      <c r="P494" s="36">
        <f t="shared" si="81"/>
        <v>5088.4039503026443</v>
      </c>
      <c r="Q494" s="29">
        <v>9673</v>
      </c>
      <c r="R494" s="50" t="s">
        <v>78</v>
      </c>
      <c r="S494" s="10"/>
      <c r="T494" s="10"/>
      <c r="U494" s="69"/>
    </row>
    <row r="495" spans="1:21" s="3" customFormat="1" ht="23.1" customHeight="1" x14ac:dyDescent="0.25">
      <c r="A495" s="90" t="s">
        <v>1239</v>
      </c>
      <c r="B495" s="47" t="s">
        <v>409</v>
      </c>
      <c r="C495" s="39">
        <v>1960</v>
      </c>
      <c r="D495" s="39" t="s">
        <v>29</v>
      </c>
      <c r="E495" s="39" t="s">
        <v>28</v>
      </c>
      <c r="F495" s="41">
        <v>2</v>
      </c>
      <c r="G495" s="41">
        <v>2</v>
      </c>
      <c r="H495" s="22">
        <v>636.6</v>
      </c>
      <c r="I495" s="22">
        <v>189.2</v>
      </c>
      <c r="J495" s="22">
        <v>447.4</v>
      </c>
      <c r="K495" s="29">
        <f t="shared" si="82"/>
        <v>3146800</v>
      </c>
      <c r="L495" s="35">
        <v>0</v>
      </c>
      <c r="M495" s="35">
        <v>0</v>
      </c>
      <c r="N495" s="35">
        <v>0</v>
      </c>
      <c r="O495" s="22">
        <v>3146800</v>
      </c>
      <c r="P495" s="36">
        <f>K495/H495</f>
        <v>4943.1354068488845</v>
      </c>
      <c r="Q495" s="29">
        <v>9673</v>
      </c>
      <c r="R495" s="62" t="s">
        <v>79</v>
      </c>
      <c r="S495" s="69"/>
      <c r="T495" s="69"/>
      <c r="U495" s="10"/>
    </row>
    <row r="496" spans="1:21" s="3" customFormat="1" ht="23.1" customHeight="1" x14ac:dyDescent="0.25">
      <c r="A496" s="90" t="s">
        <v>1240</v>
      </c>
      <c r="B496" s="47" t="s">
        <v>1760</v>
      </c>
      <c r="C496" s="39">
        <v>1964</v>
      </c>
      <c r="D496" s="39" t="s">
        <v>29</v>
      </c>
      <c r="E496" s="39" t="s">
        <v>28</v>
      </c>
      <c r="F496" s="41">
        <v>2</v>
      </c>
      <c r="G496" s="41">
        <v>1</v>
      </c>
      <c r="H496" s="22">
        <v>389</v>
      </c>
      <c r="I496" s="22">
        <v>0</v>
      </c>
      <c r="J496" s="22">
        <v>389</v>
      </c>
      <c r="K496" s="29">
        <f>SUM(L496:O496)</f>
        <v>1692056</v>
      </c>
      <c r="L496" s="35">
        <v>0</v>
      </c>
      <c r="M496" s="35">
        <v>0</v>
      </c>
      <c r="N496" s="35">
        <v>0</v>
      </c>
      <c r="O496" s="22">
        <v>1692056</v>
      </c>
      <c r="P496" s="36">
        <f>K496/H496</f>
        <v>4349.7583547557842</v>
      </c>
      <c r="Q496" s="29">
        <v>9673</v>
      </c>
      <c r="R496" s="50" t="s">
        <v>78</v>
      </c>
      <c r="S496" s="69"/>
      <c r="T496" s="69"/>
      <c r="U496" s="10"/>
    </row>
    <row r="497" spans="1:21" s="3" customFormat="1" ht="23.1" customHeight="1" x14ac:dyDescent="0.25">
      <c r="A497" s="90" t="s">
        <v>1928</v>
      </c>
      <c r="B497" s="47" t="s">
        <v>1739</v>
      </c>
      <c r="C497" s="39">
        <v>1958</v>
      </c>
      <c r="D497" s="39" t="s">
        <v>29</v>
      </c>
      <c r="E497" s="39" t="s">
        <v>28</v>
      </c>
      <c r="F497" s="41">
        <v>2</v>
      </c>
      <c r="G497" s="41">
        <v>2</v>
      </c>
      <c r="H497" s="22">
        <v>330</v>
      </c>
      <c r="I497" s="22">
        <v>0</v>
      </c>
      <c r="J497" s="22">
        <v>330</v>
      </c>
      <c r="K497" s="29">
        <f t="shared" si="82"/>
        <v>2932000</v>
      </c>
      <c r="L497" s="35">
        <v>0</v>
      </c>
      <c r="M497" s="35">
        <v>0</v>
      </c>
      <c r="N497" s="35">
        <v>0</v>
      </c>
      <c r="O497" s="22">
        <v>2932000</v>
      </c>
      <c r="P497" s="36">
        <f>K497/H497</f>
        <v>8884.8484848484841</v>
      </c>
      <c r="Q497" s="29">
        <v>9673</v>
      </c>
      <c r="R497" s="62" t="s">
        <v>79</v>
      </c>
      <c r="S497" s="69"/>
      <c r="T497" s="69"/>
      <c r="U497" s="10"/>
    </row>
    <row r="498" spans="1:21" s="3" customFormat="1" ht="23.1" customHeight="1" x14ac:dyDescent="0.25">
      <c r="A498" s="90" t="s">
        <v>1241</v>
      </c>
      <c r="B498" s="47" t="s">
        <v>410</v>
      </c>
      <c r="C498" s="39">
        <v>1961</v>
      </c>
      <c r="D498" s="39" t="s">
        <v>29</v>
      </c>
      <c r="E498" s="39" t="s">
        <v>28</v>
      </c>
      <c r="F498" s="41">
        <v>4</v>
      </c>
      <c r="G498" s="41">
        <v>2</v>
      </c>
      <c r="H498" s="22">
        <v>1292.8</v>
      </c>
      <c r="I498" s="22">
        <v>0</v>
      </c>
      <c r="J498" s="22">
        <v>1292.8</v>
      </c>
      <c r="K498" s="29">
        <f t="shared" si="82"/>
        <v>3687400</v>
      </c>
      <c r="L498" s="35">
        <v>0</v>
      </c>
      <c r="M498" s="35">
        <v>0</v>
      </c>
      <c r="N498" s="35">
        <v>0</v>
      </c>
      <c r="O498" s="22">
        <v>3687400</v>
      </c>
      <c r="P498" s="36">
        <f t="shared" si="81"/>
        <v>2852.2586633663368</v>
      </c>
      <c r="Q498" s="29">
        <v>9673</v>
      </c>
      <c r="R498" s="59" t="s">
        <v>79</v>
      </c>
      <c r="S498" s="10"/>
      <c r="T498" s="10"/>
      <c r="U498" s="10"/>
    </row>
    <row r="499" spans="1:21" s="3" customFormat="1" ht="23.1" customHeight="1" x14ac:dyDescent="0.25">
      <c r="A499" s="90" t="s">
        <v>1242</v>
      </c>
      <c r="B499" s="47" t="s">
        <v>411</v>
      </c>
      <c r="C499" s="39">
        <v>1961</v>
      </c>
      <c r="D499" s="39" t="s">
        <v>29</v>
      </c>
      <c r="E499" s="39" t="s">
        <v>28</v>
      </c>
      <c r="F499" s="41">
        <v>4</v>
      </c>
      <c r="G499" s="41">
        <v>2</v>
      </c>
      <c r="H499" s="22">
        <v>1293.8</v>
      </c>
      <c r="I499" s="22">
        <v>0</v>
      </c>
      <c r="J499" s="22">
        <v>1293.8</v>
      </c>
      <c r="K499" s="29">
        <f t="shared" si="82"/>
        <v>3607900</v>
      </c>
      <c r="L499" s="35">
        <v>0</v>
      </c>
      <c r="M499" s="35">
        <v>0</v>
      </c>
      <c r="N499" s="35">
        <v>0</v>
      </c>
      <c r="O499" s="22">
        <v>3607900</v>
      </c>
      <c r="P499" s="36">
        <f t="shared" si="81"/>
        <v>2788.6072035863349</v>
      </c>
      <c r="Q499" s="29">
        <v>9673</v>
      </c>
      <c r="R499" s="59" t="s">
        <v>79</v>
      </c>
      <c r="S499" s="10"/>
      <c r="T499" s="10"/>
      <c r="U499" s="10"/>
    </row>
    <row r="500" spans="1:21" s="3" customFormat="1" ht="23.1" customHeight="1" x14ac:dyDescent="0.25">
      <c r="A500" s="90" t="s">
        <v>1243</v>
      </c>
      <c r="B500" s="47" t="s">
        <v>412</v>
      </c>
      <c r="C500" s="39">
        <v>1961</v>
      </c>
      <c r="D500" s="39" t="s">
        <v>29</v>
      </c>
      <c r="E500" s="39" t="s">
        <v>28</v>
      </c>
      <c r="F500" s="41">
        <v>2</v>
      </c>
      <c r="G500" s="41">
        <v>1</v>
      </c>
      <c r="H500" s="22">
        <v>298</v>
      </c>
      <c r="I500" s="22">
        <v>25.4</v>
      </c>
      <c r="J500" s="22">
        <v>272.60000000000002</v>
      </c>
      <c r="K500" s="29">
        <f t="shared" si="82"/>
        <v>1780460</v>
      </c>
      <c r="L500" s="35">
        <v>0</v>
      </c>
      <c r="M500" s="35">
        <v>0</v>
      </c>
      <c r="N500" s="35">
        <v>0</v>
      </c>
      <c r="O500" s="22">
        <v>1780460</v>
      </c>
      <c r="P500" s="36">
        <f t="shared" si="81"/>
        <v>5974.6979865771809</v>
      </c>
      <c r="Q500" s="29">
        <v>9673</v>
      </c>
      <c r="R500" s="59" t="s">
        <v>79</v>
      </c>
      <c r="S500" s="10"/>
      <c r="T500" s="10"/>
      <c r="U500" s="10"/>
    </row>
    <row r="501" spans="1:21" s="3" customFormat="1" ht="23.1" customHeight="1" x14ac:dyDescent="0.25">
      <c r="A501" s="90" t="s">
        <v>1244</v>
      </c>
      <c r="B501" s="47" t="s">
        <v>413</v>
      </c>
      <c r="C501" s="39">
        <v>1961</v>
      </c>
      <c r="D501" s="39" t="s">
        <v>29</v>
      </c>
      <c r="E501" s="39" t="s">
        <v>28</v>
      </c>
      <c r="F501" s="41">
        <v>2</v>
      </c>
      <c r="G501" s="41">
        <v>1</v>
      </c>
      <c r="H501" s="22">
        <v>305.89999999999998</v>
      </c>
      <c r="I501" s="22">
        <v>22</v>
      </c>
      <c r="J501" s="22">
        <v>285.89999999999998</v>
      </c>
      <c r="K501" s="29">
        <f t="shared" si="82"/>
        <v>1344800</v>
      </c>
      <c r="L501" s="35">
        <v>0</v>
      </c>
      <c r="M501" s="35">
        <v>0</v>
      </c>
      <c r="N501" s="35">
        <v>0</v>
      </c>
      <c r="O501" s="22">
        <v>1344800</v>
      </c>
      <c r="P501" s="36">
        <f t="shared" si="81"/>
        <v>4396.2079110820532</v>
      </c>
      <c r="Q501" s="29">
        <v>9673</v>
      </c>
      <c r="R501" s="59" t="s">
        <v>79</v>
      </c>
      <c r="S501" s="69"/>
      <c r="T501" s="69"/>
      <c r="U501" s="10"/>
    </row>
    <row r="502" spans="1:21" s="3" customFormat="1" ht="23.1" customHeight="1" x14ac:dyDescent="0.25">
      <c r="A502" s="90" t="s">
        <v>1245</v>
      </c>
      <c r="B502" s="47" t="s">
        <v>414</v>
      </c>
      <c r="C502" s="39">
        <v>1960</v>
      </c>
      <c r="D502" s="39" t="s">
        <v>29</v>
      </c>
      <c r="E502" s="39" t="s">
        <v>28</v>
      </c>
      <c r="F502" s="41">
        <v>1</v>
      </c>
      <c r="G502" s="41">
        <v>1</v>
      </c>
      <c r="H502" s="22">
        <v>300</v>
      </c>
      <c r="I502" s="22">
        <v>23</v>
      </c>
      <c r="J502" s="22">
        <v>277</v>
      </c>
      <c r="K502" s="29">
        <f t="shared" si="82"/>
        <v>2134500</v>
      </c>
      <c r="L502" s="35">
        <v>0</v>
      </c>
      <c r="M502" s="35">
        <v>0</v>
      </c>
      <c r="N502" s="35">
        <v>0</v>
      </c>
      <c r="O502" s="22">
        <v>2134500</v>
      </c>
      <c r="P502" s="36">
        <f t="shared" si="81"/>
        <v>7115</v>
      </c>
      <c r="Q502" s="29">
        <v>9673</v>
      </c>
      <c r="R502" s="62" t="s">
        <v>79</v>
      </c>
      <c r="S502" s="10"/>
      <c r="T502" s="10"/>
      <c r="U502" s="10"/>
    </row>
    <row r="503" spans="1:21" s="3" customFormat="1" ht="23.1" customHeight="1" x14ac:dyDescent="0.25">
      <c r="A503" s="139" t="s">
        <v>1246</v>
      </c>
      <c r="B503" s="127" t="s">
        <v>415</v>
      </c>
      <c r="C503" s="115">
        <v>1946</v>
      </c>
      <c r="D503" s="115" t="s">
        <v>29</v>
      </c>
      <c r="E503" s="115" t="s">
        <v>929</v>
      </c>
      <c r="F503" s="119">
        <v>2</v>
      </c>
      <c r="G503" s="119">
        <v>1</v>
      </c>
      <c r="H503" s="141">
        <v>444.4</v>
      </c>
      <c r="I503" s="141">
        <v>149.4</v>
      </c>
      <c r="J503" s="141">
        <v>295</v>
      </c>
      <c r="K503" s="29">
        <f t="shared" si="82"/>
        <v>300000</v>
      </c>
      <c r="L503" s="35">
        <v>0</v>
      </c>
      <c r="M503" s="35">
        <v>0</v>
      </c>
      <c r="N503" s="35">
        <v>0</v>
      </c>
      <c r="O503" s="22">
        <v>300000</v>
      </c>
      <c r="P503" s="36">
        <f t="shared" ref="P503:P579" si="83">K503/H503</f>
        <v>675.06750675067508</v>
      </c>
      <c r="Q503" s="29">
        <v>9673</v>
      </c>
      <c r="R503" s="50" t="s">
        <v>77</v>
      </c>
      <c r="S503" s="10"/>
      <c r="T503" s="10"/>
      <c r="U503" s="10"/>
    </row>
    <row r="504" spans="1:21" s="3" customFormat="1" ht="23.1" customHeight="1" x14ac:dyDescent="0.25">
      <c r="A504" s="139"/>
      <c r="B504" s="127"/>
      <c r="C504" s="115"/>
      <c r="D504" s="115"/>
      <c r="E504" s="115"/>
      <c r="F504" s="119"/>
      <c r="G504" s="119"/>
      <c r="H504" s="141"/>
      <c r="I504" s="141"/>
      <c r="J504" s="141"/>
      <c r="K504" s="29">
        <f>SUM(L504:O504)</f>
        <v>3241662</v>
      </c>
      <c r="L504" s="35">
        <v>0</v>
      </c>
      <c r="M504" s="35">
        <v>0</v>
      </c>
      <c r="N504" s="35">
        <v>0</v>
      </c>
      <c r="O504" s="22">
        <v>3241662</v>
      </c>
      <c r="P504" s="36">
        <f>K504/H503</f>
        <v>7294.4689468946899</v>
      </c>
      <c r="Q504" s="29">
        <v>9673</v>
      </c>
      <c r="R504" s="50" t="s">
        <v>78</v>
      </c>
      <c r="S504" s="10"/>
      <c r="T504" s="10"/>
      <c r="U504" s="10"/>
    </row>
    <row r="505" spans="1:21" s="3" customFormat="1" ht="23.1" customHeight="1" x14ac:dyDescent="0.25">
      <c r="A505" s="90" t="s">
        <v>1247</v>
      </c>
      <c r="B505" s="47" t="s">
        <v>416</v>
      </c>
      <c r="C505" s="39">
        <v>1958</v>
      </c>
      <c r="D505" s="39" t="s">
        <v>29</v>
      </c>
      <c r="E505" s="39" t="s">
        <v>28</v>
      </c>
      <c r="F505" s="41">
        <v>2</v>
      </c>
      <c r="G505" s="41">
        <v>1</v>
      </c>
      <c r="H505" s="22">
        <v>275.7</v>
      </c>
      <c r="I505" s="22">
        <v>0</v>
      </c>
      <c r="J505" s="22">
        <v>275.7</v>
      </c>
      <c r="K505" s="29">
        <f t="shared" ref="K505:K580" si="84">SUM(L505:O505)</f>
        <v>2579220</v>
      </c>
      <c r="L505" s="35">
        <v>0</v>
      </c>
      <c r="M505" s="35">
        <v>0</v>
      </c>
      <c r="N505" s="35">
        <v>0</v>
      </c>
      <c r="O505" s="22">
        <v>2579220</v>
      </c>
      <c r="P505" s="36">
        <f t="shared" si="83"/>
        <v>9355.1686615886829</v>
      </c>
      <c r="Q505" s="29">
        <v>9673</v>
      </c>
      <c r="R505" s="59" t="s">
        <v>78</v>
      </c>
      <c r="S505" s="10"/>
      <c r="T505" s="10"/>
      <c r="U505" s="10"/>
    </row>
    <row r="506" spans="1:21" s="3" customFormat="1" ht="23.1" customHeight="1" x14ac:dyDescent="0.25">
      <c r="A506" s="90" t="s">
        <v>1248</v>
      </c>
      <c r="B506" s="47" t="s">
        <v>417</v>
      </c>
      <c r="C506" s="39">
        <v>1959</v>
      </c>
      <c r="D506" s="39" t="s">
        <v>29</v>
      </c>
      <c r="E506" s="39" t="s">
        <v>28</v>
      </c>
      <c r="F506" s="41">
        <v>2</v>
      </c>
      <c r="G506" s="41">
        <v>2</v>
      </c>
      <c r="H506" s="22">
        <v>542.55999999999995</v>
      </c>
      <c r="I506" s="22">
        <v>0</v>
      </c>
      <c r="J506" s="22">
        <v>542.55999999999995</v>
      </c>
      <c r="K506" s="29">
        <f t="shared" si="84"/>
        <v>1668100</v>
      </c>
      <c r="L506" s="35">
        <v>0</v>
      </c>
      <c r="M506" s="35">
        <v>0</v>
      </c>
      <c r="N506" s="35">
        <v>0</v>
      </c>
      <c r="O506" s="22">
        <v>1668100</v>
      </c>
      <c r="P506" s="36">
        <f t="shared" si="83"/>
        <v>3074.49867295783</v>
      </c>
      <c r="Q506" s="29">
        <v>9673</v>
      </c>
      <c r="R506" s="50" t="s">
        <v>78</v>
      </c>
      <c r="S506" s="10"/>
      <c r="T506" s="10"/>
      <c r="U506" s="10"/>
    </row>
    <row r="507" spans="1:21" s="3" customFormat="1" ht="23.1" customHeight="1" x14ac:dyDescent="0.25">
      <c r="A507" s="139" t="s">
        <v>1249</v>
      </c>
      <c r="B507" s="127" t="s">
        <v>418</v>
      </c>
      <c r="C507" s="115">
        <v>1960</v>
      </c>
      <c r="D507" s="115" t="s">
        <v>29</v>
      </c>
      <c r="E507" s="115" t="s">
        <v>28</v>
      </c>
      <c r="F507" s="119">
        <v>2</v>
      </c>
      <c r="G507" s="119">
        <v>1</v>
      </c>
      <c r="H507" s="141">
        <v>296.2</v>
      </c>
      <c r="I507" s="141">
        <v>22</v>
      </c>
      <c r="J507" s="141">
        <v>274.2</v>
      </c>
      <c r="K507" s="29">
        <f>SUM(L507:O507)</f>
        <v>300000</v>
      </c>
      <c r="L507" s="35">
        <v>0</v>
      </c>
      <c r="M507" s="35">
        <v>0</v>
      </c>
      <c r="N507" s="35">
        <v>0</v>
      </c>
      <c r="O507" s="22">
        <v>300000</v>
      </c>
      <c r="P507" s="36">
        <f t="shared" si="83"/>
        <v>1012.8291694800811</v>
      </c>
      <c r="Q507" s="29">
        <v>9673</v>
      </c>
      <c r="R507" s="50" t="s">
        <v>77</v>
      </c>
      <c r="S507" s="10"/>
      <c r="T507" s="10"/>
      <c r="U507" s="10"/>
    </row>
    <row r="508" spans="1:21" s="3" customFormat="1" ht="23.1" customHeight="1" x14ac:dyDescent="0.25">
      <c r="A508" s="139"/>
      <c r="B508" s="127"/>
      <c r="C508" s="115"/>
      <c r="D508" s="115"/>
      <c r="E508" s="115"/>
      <c r="F508" s="119"/>
      <c r="G508" s="119"/>
      <c r="H508" s="141"/>
      <c r="I508" s="141"/>
      <c r="J508" s="141"/>
      <c r="K508" s="29">
        <f t="shared" si="84"/>
        <v>904370</v>
      </c>
      <c r="L508" s="35">
        <v>0</v>
      </c>
      <c r="M508" s="35">
        <v>0</v>
      </c>
      <c r="N508" s="35">
        <v>0</v>
      </c>
      <c r="O508" s="22">
        <v>904370</v>
      </c>
      <c r="P508" s="36">
        <f>K508/H507</f>
        <v>3053.2410533423363</v>
      </c>
      <c r="Q508" s="29">
        <v>9673</v>
      </c>
      <c r="R508" s="62" t="s">
        <v>78</v>
      </c>
      <c r="S508" s="10"/>
      <c r="T508" s="10"/>
      <c r="U508" s="10"/>
    </row>
    <row r="509" spans="1:21" s="3" customFormat="1" ht="23.1" customHeight="1" x14ac:dyDescent="0.25">
      <c r="A509" s="90" t="s">
        <v>1250</v>
      </c>
      <c r="B509" s="47" t="s">
        <v>419</v>
      </c>
      <c r="C509" s="39">
        <v>1960</v>
      </c>
      <c r="D509" s="39" t="s">
        <v>29</v>
      </c>
      <c r="E509" s="39" t="s">
        <v>28</v>
      </c>
      <c r="F509" s="41">
        <v>2</v>
      </c>
      <c r="G509" s="41">
        <v>2</v>
      </c>
      <c r="H509" s="22">
        <v>298.60000000000002</v>
      </c>
      <c r="I509" s="22">
        <v>22</v>
      </c>
      <c r="J509" s="22">
        <v>276.7</v>
      </c>
      <c r="K509" s="29">
        <f t="shared" si="84"/>
        <v>1284380</v>
      </c>
      <c r="L509" s="35">
        <v>0</v>
      </c>
      <c r="M509" s="35">
        <v>0</v>
      </c>
      <c r="N509" s="35">
        <v>0</v>
      </c>
      <c r="O509" s="22">
        <v>1284380</v>
      </c>
      <c r="P509" s="36">
        <f t="shared" si="83"/>
        <v>4301.3395847287338</v>
      </c>
      <c r="Q509" s="29">
        <v>9673</v>
      </c>
      <c r="R509" s="62" t="s">
        <v>79</v>
      </c>
      <c r="S509" s="10"/>
      <c r="T509" s="10"/>
      <c r="U509" s="10"/>
    </row>
    <row r="510" spans="1:21" s="3" customFormat="1" ht="23.1" customHeight="1" x14ac:dyDescent="0.25">
      <c r="A510" s="90" t="s">
        <v>1251</v>
      </c>
      <c r="B510" s="47" t="s">
        <v>420</v>
      </c>
      <c r="C510" s="39">
        <v>1958</v>
      </c>
      <c r="D510" s="39" t="s">
        <v>29</v>
      </c>
      <c r="E510" s="39" t="s">
        <v>28</v>
      </c>
      <c r="F510" s="41">
        <v>2</v>
      </c>
      <c r="G510" s="41">
        <v>1</v>
      </c>
      <c r="H510" s="22">
        <v>399.6</v>
      </c>
      <c r="I510" s="22">
        <v>33</v>
      </c>
      <c r="J510" s="22">
        <v>366.9</v>
      </c>
      <c r="K510" s="29">
        <f t="shared" si="84"/>
        <v>1693540</v>
      </c>
      <c r="L510" s="35">
        <v>0</v>
      </c>
      <c r="M510" s="35">
        <v>0</v>
      </c>
      <c r="N510" s="35">
        <v>0</v>
      </c>
      <c r="O510" s="22">
        <v>1693540</v>
      </c>
      <c r="P510" s="36">
        <f t="shared" si="83"/>
        <v>4238.0880880880877</v>
      </c>
      <c r="Q510" s="29">
        <v>9673</v>
      </c>
      <c r="R510" s="59" t="s">
        <v>78</v>
      </c>
      <c r="S510" s="10"/>
      <c r="T510" s="10"/>
      <c r="U510" s="10"/>
    </row>
    <row r="511" spans="1:21" s="3" customFormat="1" ht="23.1" customHeight="1" x14ac:dyDescent="0.25">
      <c r="A511" s="90" t="s">
        <v>1252</v>
      </c>
      <c r="B511" s="47" t="s">
        <v>421</v>
      </c>
      <c r="C511" s="39">
        <v>1961</v>
      </c>
      <c r="D511" s="39" t="s">
        <v>29</v>
      </c>
      <c r="E511" s="39" t="s">
        <v>28</v>
      </c>
      <c r="F511" s="41">
        <v>2</v>
      </c>
      <c r="G511" s="41">
        <v>1</v>
      </c>
      <c r="H511" s="22">
        <v>285.2</v>
      </c>
      <c r="I511" s="22">
        <v>87.9</v>
      </c>
      <c r="J511" s="22">
        <v>197.3</v>
      </c>
      <c r="K511" s="29">
        <f t="shared" si="84"/>
        <v>1349888</v>
      </c>
      <c r="L511" s="35">
        <v>0</v>
      </c>
      <c r="M511" s="35">
        <v>0</v>
      </c>
      <c r="N511" s="35">
        <v>0</v>
      </c>
      <c r="O511" s="22">
        <v>1349888</v>
      </c>
      <c r="P511" s="36">
        <f t="shared" si="83"/>
        <v>4733.1276297335207</v>
      </c>
      <c r="Q511" s="29">
        <v>9673</v>
      </c>
      <c r="R511" s="59" t="s">
        <v>79</v>
      </c>
      <c r="S511" s="10"/>
      <c r="T511" s="10"/>
      <c r="U511" s="10"/>
    </row>
    <row r="512" spans="1:21" s="3" customFormat="1" ht="23.1" customHeight="1" x14ac:dyDescent="0.25">
      <c r="A512" s="90" t="s">
        <v>1929</v>
      </c>
      <c r="B512" s="47" t="s">
        <v>422</v>
      </c>
      <c r="C512" s="39">
        <v>1959</v>
      </c>
      <c r="D512" s="39" t="s">
        <v>29</v>
      </c>
      <c r="E512" s="39" t="s">
        <v>28</v>
      </c>
      <c r="F512" s="41">
        <v>3</v>
      </c>
      <c r="G512" s="41">
        <v>2</v>
      </c>
      <c r="H512" s="22">
        <v>1489.2</v>
      </c>
      <c r="I512" s="22">
        <v>479.55</v>
      </c>
      <c r="J512" s="22">
        <v>1009.65</v>
      </c>
      <c r="K512" s="29">
        <f t="shared" si="84"/>
        <v>2913600</v>
      </c>
      <c r="L512" s="35">
        <v>0</v>
      </c>
      <c r="M512" s="35">
        <v>0</v>
      </c>
      <c r="N512" s="35">
        <v>0</v>
      </c>
      <c r="O512" s="22">
        <v>2913600</v>
      </c>
      <c r="P512" s="36">
        <f t="shared" si="83"/>
        <v>1956.4867042707494</v>
      </c>
      <c r="Q512" s="29">
        <v>9673</v>
      </c>
      <c r="R512" s="50" t="s">
        <v>78</v>
      </c>
      <c r="S512" s="10"/>
      <c r="T512" s="10"/>
      <c r="U512" s="10"/>
    </row>
    <row r="513" spans="1:21" s="3" customFormat="1" ht="23.1" customHeight="1" x14ac:dyDescent="0.25">
      <c r="A513" s="90" t="s">
        <v>1253</v>
      </c>
      <c r="B513" s="86" t="s">
        <v>426</v>
      </c>
      <c r="C513" s="39">
        <v>1959</v>
      </c>
      <c r="D513" s="39" t="s">
        <v>29</v>
      </c>
      <c r="E513" s="39" t="s">
        <v>28</v>
      </c>
      <c r="F513" s="41">
        <v>4</v>
      </c>
      <c r="G513" s="41">
        <v>2</v>
      </c>
      <c r="H513" s="22">
        <v>745.5</v>
      </c>
      <c r="I513" s="22">
        <v>71.900000000000006</v>
      </c>
      <c r="J513" s="22">
        <v>673.6</v>
      </c>
      <c r="K513" s="29">
        <f>SUM(L513:O513)</f>
        <v>864998</v>
      </c>
      <c r="L513" s="35">
        <v>0</v>
      </c>
      <c r="M513" s="35">
        <v>0</v>
      </c>
      <c r="N513" s="35">
        <v>0</v>
      </c>
      <c r="O513" s="22">
        <v>864998</v>
      </c>
      <c r="P513" s="36">
        <f>K513/H513</f>
        <v>1160.2924211938296</v>
      </c>
      <c r="Q513" s="29">
        <v>9673</v>
      </c>
      <c r="R513" s="50" t="s">
        <v>78</v>
      </c>
      <c r="S513" s="10"/>
      <c r="T513" s="10"/>
      <c r="U513" s="10"/>
    </row>
    <row r="514" spans="1:21" s="3" customFormat="1" ht="23.1" customHeight="1" x14ac:dyDescent="0.25">
      <c r="A514" s="90" t="s">
        <v>1254</v>
      </c>
      <c r="B514" s="47" t="s">
        <v>427</v>
      </c>
      <c r="C514" s="39">
        <v>1954</v>
      </c>
      <c r="D514" s="39" t="s">
        <v>29</v>
      </c>
      <c r="E514" s="39" t="s">
        <v>28</v>
      </c>
      <c r="F514" s="41">
        <v>3</v>
      </c>
      <c r="G514" s="41">
        <v>3</v>
      </c>
      <c r="H514" s="22">
        <v>1391.2</v>
      </c>
      <c r="I514" s="22">
        <v>103.7</v>
      </c>
      <c r="J514" s="22">
        <v>1287.5</v>
      </c>
      <c r="K514" s="29">
        <f>SUM(L514:O514)</f>
        <v>3576442.4</v>
      </c>
      <c r="L514" s="35">
        <v>0</v>
      </c>
      <c r="M514" s="35">
        <v>0</v>
      </c>
      <c r="N514" s="35">
        <v>0</v>
      </c>
      <c r="O514" s="22">
        <v>3576442.4</v>
      </c>
      <c r="P514" s="36">
        <f>K514/H514</f>
        <v>2570.7607820586541</v>
      </c>
      <c r="Q514" s="29">
        <v>9673</v>
      </c>
      <c r="R514" s="50" t="s">
        <v>77</v>
      </c>
      <c r="S514" s="10"/>
      <c r="T514" s="10"/>
      <c r="U514" s="10"/>
    </row>
    <row r="515" spans="1:21" s="3" customFormat="1" ht="23.1" customHeight="1" x14ac:dyDescent="0.25">
      <c r="A515" s="90" t="s">
        <v>1255</v>
      </c>
      <c r="B515" s="47" t="s">
        <v>428</v>
      </c>
      <c r="C515" s="39">
        <v>1956</v>
      </c>
      <c r="D515" s="39" t="s">
        <v>29</v>
      </c>
      <c r="E515" s="39" t="s">
        <v>28</v>
      </c>
      <c r="F515" s="41">
        <v>5</v>
      </c>
      <c r="G515" s="41">
        <v>6</v>
      </c>
      <c r="H515" s="22">
        <v>5921.2</v>
      </c>
      <c r="I515" s="22">
        <v>151.6</v>
      </c>
      <c r="J515" s="22">
        <v>3163.86</v>
      </c>
      <c r="K515" s="29">
        <f>SUM(L515:O515)</f>
        <v>14570752.4</v>
      </c>
      <c r="L515" s="35">
        <v>0</v>
      </c>
      <c r="M515" s="35">
        <v>0</v>
      </c>
      <c r="N515" s="35">
        <v>0</v>
      </c>
      <c r="O515" s="22">
        <v>14570752.4</v>
      </c>
      <c r="P515" s="36">
        <f>K515/H515</f>
        <v>2460.7769371073432</v>
      </c>
      <c r="Q515" s="29">
        <v>9673</v>
      </c>
      <c r="R515" s="50" t="s">
        <v>77</v>
      </c>
      <c r="S515" s="10"/>
      <c r="T515" s="10"/>
      <c r="U515" s="10"/>
    </row>
    <row r="516" spans="1:21" s="3" customFormat="1" ht="23.1" customHeight="1" x14ac:dyDescent="0.25">
      <c r="A516" s="90" t="s">
        <v>1256</v>
      </c>
      <c r="B516" s="86" t="s">
        <v>423</v>
      </c>
      <c r="C516" s="39">
        <v>1936</v>
      </c>
      <c r="D516" s="39" t="s">
        <v>29</v>
      </c>
      <c r="E516" s="39" t="s">
        <v>28</v>
      </c>
      <c r="F516" s="41">
        <v>5</v>
      </c>
      <c r="G516" s="41">
        <v>10</v>
      </c>
      <c r="H516" s="22">
        <v>7586.96</v>
      </c>
      <c r="I516" s="22">
        <v>1976.13</v>
      </c>
      <c r="J516" s="22">
        <v>5610.83</v>
      </c>
      <c r="K516" s="29">
        <f t="shared" si="84"/>
        <v>18613551.920000002</v>
      </c>
      <c r="L516" s="35">
        <v>0</v>
      </c>
      <c r="M516" s="35">
        <v>0</v>
      </c>
      <c r="N516" s="35">
        <v>0</v>
      </c>
      <c r="O516" s="22">
        <v>18613551.920000002</v>
      </c>
      <c r="P516" s="36">
        <f t="shared" si="83"/>
        <v>2453.3610194333437</v>
      </c>
      <c r="Q516" s="29">
        <v>9673</v>
      </c>
      <c r="R516" s="59" t="s">
        <v>77</v>
      </c>
      <c r="S516" s="10"/>
      <c r="T516" s="10"/>
      <c r="U516" s="10"/>
    </row>
    <row r="517" spans="1:21" s="3" customFormat="1" ht="23.1" customHeight="1" x14ac:dyDescent="0.25">
      <c r="A517" s="90" t="s">
        <v>1257</v>
      </c>
      <c r="B517" s="86" t="s">
        <v>424</v>
      </c>
      <c r="C517" s="39">
        <v>1959</v>
      </c>
      <c r="D517" s="39" t="s">
        <v>29</v>
      </c>
      <c r="E517" s="39" t="s">
        <v>28</v>
      </c>
      <c r="F517" s="41">
        <v>4</v>
      </c>
      <c r="G517" s="41">
        <v>4</v>
      </c>
      <c r="H517" s="22">
        <v>2473.4899999999998</v>
      </c>
      <c r="I517" s="22">
        <v>629.29999999999995</v>
      </c>
      <c r="J517" s="22">
        <v>1844.19</v>
      </c>
      <c r="K517" s="29">
        <f t="shared" si="84"/>
        <v>6319414.2599999998</v>
      </c>
      <c r="L517" s="35">
        <v>0</v>
      </c>
      <c r="M517" s="35">
        <v>0</v>
      </c>
      <c r="N517" s="35">
        <v>0</v>
      </c>
      <c r="O517" s="22">
        <v>6319414.2599999998</v>
      </c>
      <c r="P517" s="36">
        <f t="shared" si="83"/>
        <v>2554.8574119968143</v>
      </c>
      <c r="Q517" s="29">
        <v>9673</v>
      </c>
      <c r="R517" s="50" t="s">
        <v>78</v>
      </c>
      <c r="S517" s="10"/>
      <c r="T517" s="10"/>
      <c r="U517" s="10"/>
    </row>
    <row r="518" spans="1:21" s="89" customFormat="1" ht="23.1" customHeight="1" x14ac:dyDescent="0.25">
      <c r="A518" s="90" t="s">
        <v>1258</v>
      </c>
      <c r="B518" s="31" t="s">
        <v>1805</v>
      </c>
      <c r="C518" s="46">
        <v>1937</v>
      </c>
      <c r="D518" s="46" t="s">
        <v>29</v>
      </c>
      <c r="E518" s="46" t="s">
        <v>28</v>
      </c>
      <c r="F518" s="48">
        <v>5</v>
      </c>
      <c r="G518" s="48">
        <v>4</v>
      </c>
      <c r="H518" s="49">
        <v>3730</v>
      </c>
      <c r="I518" s="49">
        <v>2293</v>
      </c>
      <c r="J518" s="49">
        <v>1776.04</v>
      </c>
      <c r="K518" s="36">
        <f>SUM(L518:O518)</f>
        <v>15841445.9</v>
      </c>
      <c r="L518" s="36">
        <v>0</v>
      </c>
      <c r="M518" s="36">
        <v>0</v>
      </c>
      <c r="N518" s="36">
        <v>0</v>
      </c>
      <c r="O518" s="22">
        <v>15841445.9</v>
      </c>
      <c r="P518" s="36">
        <f t="shared" si="83"/>
        <v>4247.0364343163537</v>
      </c>
      <c r="Q518" s="36">
        <v>9673</v>
      </c>
      <c r="R518" s="50" t="s">
        <v>77</v>
      </c>
    </row>
    <row r="519" spans="1:21" s="3" customFormat="1" ht="23.1" customHeight="1" x14ac:dyDescent="0.25">
      <c r="A519" s="90" t="s">
        <v>1259</v>
      </c>
      <c r="B519" s="47" t="s">
        <v>425</v>
      </c>
      <c r="C519" s="39">
        <v>1959</v>
      </c>
      <c r="D519" s="39" t="s">
        <v>29</v>
      </c>
      <c r="E519" s="39" t="s">
        <v>28</v>
      </c>
      <c r="F519" s="41">
        <v>3</v>
      </c>
      <c r="G519" s="41">
        <v>2</v>
      </c>
      <c r="H519" s="22">
        <v>1445.8</v>
      </c>
      <c r="I519" s="22">
        <v>394.8</v>
      </c>
      <c r="J519" s="22">
        <v>1051</v>
      </c>
      <c r="K519" s="29">
        <f t="shared" si="84"/>
        <v>3708956.6</v>
      </c>
      <c r="L519" s="35">
        <v>0</v>
      </c>
      <c r="M519" s="35">
        <v>0</v>
      </c>
      <c r="N519" s="35">
        <v>0</v>
      </c>
      <c r="O519" s="22">
        <v>3708956.6</v>
      </c>
      <c r="P519" s="36">
        <f t="shared" si="83"/>
        <v>2565.3317194632732</v>
      </c>
      <c r="Q519" s="29">
        <v>9673</v>
      </c>
      <c r="R519" s="50" t="s">
        <v>78</v>
      </c>
      <c r="S519" s="10"/>
      <c r="T519" s="10"/>
      <c r="U519" s="10"/>
    </row>
    <row r="520" spans="1:21" s="89" customFormat="1" ht="23.1" customHeight="1" x14ac:dyDescent="0.25">
      <c r="A520" s="90" t="s">
        <v>1260</v>
      </c>
      <c r="B520" s="31" t="s">
        <v>1807</v>
      </c>
      <c r="C520" s="46">
        <v>1952</v>
      </c>
      <c r="D520" s="46" t="s">
        <v>29</v>
      </c>
      <c r="E520" s="46" t="s">
        <v>28</v>
      </c>
      <c r="F520" s="48">
        <v>3</v>
      </c>
      <c r="G520" s="48">
        <v>1</v>
      </c>
      <c r="H520" s="49">
        <v>563.4</v>
      </c>
      <c r="I520" s="49">
        <v>437.7</v>
      </c>
      <c r="J520" s="49">
        <v>316.8</v>
      </c>
      <c r="K520" s="36">
        <f>SUM(L520:O520)</f>
        <v>6307194.6699999999</v>
      </c>
      <c r="L520" s="36">
        <v>0</v>
      </c>
      <c r="M520" s="36">
        <v>0</v>
      </c>
      <c r="N520" s="36">
        <v>0</v>
      </c>
      <c r="O520" s="22">
        <v>6307194.6699999999</v>
      </c>
      <c r="P520" s="36">
        <f t="shared" si="83"/>
        <v>11194.878718494852</v>
      </c>
      <c r="Q520" s="36">
        <v>9673</v>
      </c>
      <c r="R520" s="50" t="s">
        <v>77</v>
      </c>
    </row>
    <row r="521" spans="1:21" s="3" customFormat="1" ht="23.1" customHeight="1" x14ac:dyDescent="0.25">
      <c r="A521" s="90" t="s">
        <v>1261</v>
      </c>
      <c r="B521" s="47" t="s">
        <v>430</v>
      </c>
      <c r="C521" s="39">
        <v>1960</v>
      </c>
      <c r="D521" s="39" t="s">
        <v>29</v>
      </c>
      <c r="E521" s="39" t="s">
        <v>28</v>
      </c>
      <c r="F521" s="41">
        <v>2</v>
      </c>
      <c r="G521" s="41">
        <v>1</v>
      </c>
      <c r="H521" s="22">
        <v>557.48</v>
      </c>
      <c r="I521" s="22">
        <v>0</v>
      </c>
      <c r="J521" s="22">
        <v>557.48</v>
      </c>
      <c r="K521" s="29">
        <f>SUM(L521:O521)</f>
        <v>5755766.96</v>
      </c>
      <c r="L521" s="35">
        <v>0</v>
      </c>
      <c r="M521" s="35">
        <v>0</v>
      </c>
      <c r="N521" s="35">
        <v>0</v>
      </c>
      <c r="O521" s="22">
        <v>5755766.96</v>
      </c>
      <c r="P521" s="36">
        <f>K521/H521</f>
        <v>10324.616057975174</v>
      </c>
      <c r="Q521" s="29">
        <v>9673</v>
      </c>
      <c r="R521" s="62" t="s">
        <v>79</v>
      </c>
      <c r="S521" s="10"/>
      <c r="T521" s="10"/>
      <c r="U521" s="10"/>
    </row>
    <row r="522" spans="1:21" s="3" customFormat="1" ht="23.1" customHeight="1" x14ac:dyDescent="0.25">
      <c r="A522" s="90" t="s">
        <v>1262</v>
      </c>
      <c r="B522" s="47" t="s">
        <v>429</v>
      </c>
      <c r="C522" s="39">
        <v>1939</v>
      </c>
      <c r="D522" s="39" t="s">
        <v>29</v>
      </c>
      <c r="E522" s="39" t="s">
        <v>28</v>
      </c>
      <c r="F522" s="41">
        <v>4</v>
      </c>
      <c r="G522" s="41">
        <v>4</v>
      </c>
      <c r="H522" s="22">
        <v>4716.78</v>
      </c>
      <c r="I522" s="22">
        <v>217.4</v>
      </c>
      <c r="J522" s="22">
        <v>4499.38</v>
      </c>
      <c r="K522" s="29">
        <f t="shared" si="84"/>
        <v>12967646</v>
      </c>
      <c r="L522" s="35">
        <v>0</v>
      </c>
      <c r="M522" s="35">
        <v>0</v>
      </c>
      <c r="N522" s="35">
        <v>0</v>
      </c>
      <c r="O522" s="22">
        <v>12967646</v>
      </c>
      <c r="P522" s="36">
        <f t="shared" si="83"/>
        <v>2749.2581803688113</v>
      </c>
      <c r="Q522" s="29">
        <v>9673</v>
      </c>
      <c r="R522" s="50" t="s">
        <v>77</v>
      </c>
      <c r="S522" s="10"/>
      <c r="T522" s="10"/>
      <c r="U522" s="10"/>
    </row>
    <row r="523" spans="1:21" s="3" customFormat="1" ht="23.1" customHeight="1" x14ac:dyDescent="0.25">
      <c r="A523" s="90" t="s">
        <v>1263</v>
      </c>
      <c r="B523" s="47" t="s">
        <v>431</v>
      </c>
      <c r="C523" s="39">
        <v>1960</v>
      </c>
      <c r="D523" s="39" t="s">
        <v>29</v>
      </c>
      <c r="E523" s="39" t="s">
        <v>937</v>
      </c>
      <c r="F523" s="41">
        <v>2</v>
      </c>
      <c r="G523" s="41">
        <v>1</v>
      </c>
      <c r="H523" s="22">
        <v>344.6</v>
      </c>
      <c r="I523" s="22">
        <v>0</v>
      </c>
      <c r="J523" s="22">
        <v>233.9</v>
      </c>
      <c r="K523" s="29">
        <f t="shared" si="84"/>
        <v>1513817</v>
      </c>
      <c r="L523" s="35">
        <v>0</v>
      </c>
      <c r="M523" s="35">
        <v>0</v>
      </c>
      <c r="N523" s="35">
        <v>0</v>
      </c>
      <c r="O523" s="22">
        <v>1513817</v>
      </c>
      <c r="P523" s="36">
        <f t="shared" si="83"/>
        <v>4392.9686593151473</v>
      </c>
      <c r="Q523" s="29">
        <v>9673</v>
      </c>
      <c r="R523" s="62" t="s">
        <v>79</v>
      </c>
      <c r="S523" s="10"/>
      <c r="T523" s="10"/>
      <c r="U523" s="10"/>
    </row>
    <row r="524" spans="1:21" s="3" customFormat="1" ht="23.1" customHeight="1" x14ac:dyDescent="0.25">
      <c r="A524" s="90" t="s">
        <v>1264</v>
      </c>
      <c r="B524" s="47" t="s">
        <v>1738</v>
      </c>
      <c r="C524" s="39">
        <v>1951</v>
      </c>
      <c r="D524" s="39" t="s">
        <v>29</v>
      </c>
      <c r="E524" s="39" t="s">
        <v>131</v>
      </c>
      <c r="F524" s="41">
        <v>2</v>
      </c>
      <c r="G524" s="41">
        <v>2</v>
      </c>
      <c r="H524" s="22">
        <v>457.9</v>
      </c>
      <c r="I524" s="22">
        <v>0</v>
      </c>
      <c r="J524" s="22">
        <v>457.9</v>
      </c>
      <c r="K524" s="29">
        <f t="shared" si="84"/>
        <v>3416700</v>
      </c>
      <c r="L524" s="35">
        <v>0</v>
      </c>
      <c r="M524" s="35">
        <v>0</v>
      </c>
      <c r="N524" s="35">
        <v>0</v>
      </c>
      <c r="O524" s="22">
        <v>3416700</v>
      </c>
      <c r="P524" s="36">
        <f>K524/H524</f>
        <v>7461.6728543350082</v>
      </c>
      <c r="Q524" s="29">
        <v>9673</v>
      </c>
      <c r="R524" s="62" t="s">
        <v>78</v>
      </c>
      <c r="S524" s="10"/>
      <c r="T524" s="10"/>
      <c r="U524" s="10"/>
    </row>
    <row r="525" spans="1:21" s="3" customFormat="1" ht="23.1" customHeight="1" x14ac:dyDescent="0.25">
      <c r="A525" s="139" t="s">
        <v>1265</v>
      </c>
      <c r="B525" s="153" t="s">
        <v>432</v>
      </c>
      <c r="C525" s="115">
        <v>1951</v>
      </c>
      <c r="D525" s="115" t="s">
        <v>29</v>
      </c>
      <c r="E525" s="115" t="s">
        <v>131</v>
      </c>
      <c r="F525" s="119">
        <v>2</v>
      </c>
      <c r="G525" s="119">
        <v>2</v>
      </c>
      <c r="H525" s="141">
        <v>492.6</v>
      </c>
      <c r="I525" s="141">
        <v>0</v>
      </c>
      <c r="J525" s="141">
        <v>492.6</v>
      </c>
      <c r="K525" s="29">
        <f t="shared" si="84"/>
        <v>300000</v>
      </c>
      <c r="L525" s="35">
        <v>0</v>
      </c>
      <c r="M525" s="35">
        <v>0</v>
      </c>
      <c r="N525" s="35">
        <v>0</v>
      </c>
      <c r="O525" s="22">
        <v>300000</v>
      </c>
      <c r="P525" s="36">
        <f t="shared" si="83"/>
        <v>609.01339829476251</v>
      </c>
      <c r="Q525" s="29">
        <v>9673</v>
      </c>
      <c r="R525" s="50" t="s">
        <v>77</v>
      </c>
      <c r="S525" s="10"/>
      <c r="T525" s="10"/>
      <c r="U525" s="10"/>
    </row>
    <row r="526" spans="1:21" s="3" customFormat="1" ht="23.1" customHeight="1" x14ac:dyDescent="0.25">
      <c r="A526" s="139"/>
      <c r="B526" s="153"/>
      <c r="C526" s="115"/>
      <c r="D526" s="115"/>
      <c r="E526" s="115"/>
      <c r="F526" s="119"/>
      <c r="G526" s="119"/>
      <c r="H526" s="141"/>
      <c r="I526" s="141"/>
      <c r="J526" s="141"/>
      <c r="K526" s="29">
        <f>SUM(L526:O526)</f>
        <v>2220000</v>
      </c>
      <c r="L526" s="35">
        <v>0</v>
      </c>
      <c r="M526" s="35">
        <v>0</v>
      </c>
      <c r="N526" s="35">
        <v>0</v>
      </c>
      <c r="O526" s="22">
        <v>2220000</v>
      </c>
      <c r="P526" s="36">
        <f>K526/H525</f>
        <v>4506.6991473812423</v>
      </c>
      <c r="Q526" s="29">
        <v>9673</v>
      </c>
      <c r="R526" s="50" t="s">
        <v>78</v>
      </c>
      <c r="S526" s="10"/>
      <c r="T526" s="10"/>
      <c r="U526" s="10"/>
    </row>
    <row r="527" spans="1:21" s="3" customFormat="1" ht="23.1" customHeight="1" x14ac:dyDescent="0.25">
      <c r="A527" s="139" t="s">
        <v>1266</v>
      </c>
      <c r="B527" s="153" t="s">
        <v>433</v>
      </c>
      <c r="C527" s="115">
        <v>1952</v>
      </c>
      <c r="D527" s="115" t="s">
        <v>29</v>
      </c>
      <c r="E527" s="115" t="s">
        <v>131</v>
      </c>
      <c r="F527" s="119">
        <v>2</v>
      </c>
      <c r="G527" s="119">
        <v>2</v>
      </c>
      <c r="H527" s="141">
        <v>485.2</v>
      </c>
      <c r="I527" s="141">
        <v>0</v>
      </c>
      <c r="J527" s="141">
        <v>485.2</v>
      </c>
      <c r="K527" s="29">
        <f t="shared" si="84"/>
        <v>300000</v>
      </c>
      <c r="L527" s="35">
        <v>0</v>
      </c>
      <c r="M527" s="35">
        <v>0</v>
      </c>
      <c r="N527" s="35">
        <v>0</v>
      </c>
      <c r="O527" s="22">
        <v>300000</v>
      </c>
      <c r="P527" s="36">
        <f t="shared" si="83"/>
        <v>618.30173124484747</v>
      </c>
      <c r="Q527" s="29">
        <v>9673</v>
      </c>
      <c r="R527" s="50" t="s">
        <v>77</v>
      </c>
      <c r="S527" s="10"/>
      <c r="T527" s="10"/>
      <c r="U527" s="10"/>
    </row>
    <row r="528" spans="1:21" s="3" customFormat="1" ht="23.1" customHeight="1" x14ac:dyDescent="0.25">
      <c r="A528" s="139"/>
      <c r="B528" s="153"/>
      <c r="C528" s="115"/>
      <c r="D528" s="115"/>
      <c r="E528" s="115"/>
      <c r="F528" s="119"/>
      <c r="G528" s="119"/>
      <c r="H528" s="141"/>
      <c r="I528" s="141"/>
      <c r="J528" s="141"/>
      <c r="K528" s="29">
        <f>SUM(L528:O528)</f>
        <v>3577385</v>
      </c>
      <c r="L528" s="35">
        <v>0</v>
      </c>
      <c r="M528" s="35">
        <v>0</v>
      </c>
      <c r="N528" s="35">
        <v>0</v>
      </c>
      <c r="O528" s="22">
        <v>3577385</v>
      </c>
      <c r="P528" s="36">
        <f>K528/H527</f>
        <v>7373.0111294311628</v>
      </c>
      <c r="Q528" s="29">
        <v>9673</v>
      </c>
      <c r="R528" s="50" t="s">
        <v>78</v>
      </c>
      <c r="S528" s="10"/>
      <c r="T528" s="10"/>
      <c r="U528" s="10"/>
    </row>
    <row r="529" spans="1:21" s="3" customFormat="1" ht="23.1" customHeight="1" x14ac:dyDescent="0.25">
      <c r="A529" s="90" t="s">
        <v>1267</v>
      </c>
      <c r="B529" s="86" t="s">
        <v>434</v>
      </c>
      <c r="C529" s="39">
        <v>1958</v>
      </c>
      <c r="D529" s="39" t="s">
        <v>29</v>
      </c>
      <c r="E529" s="39" t="s">
        <v>28</v>
      </c>
      <c r="F529" s="41">
        <v>2</v>
      </c>
      <c r="G529" s="41">
        <v>1</v>
      </c>
      <c r="H529" s="22">
        <v>529.75</v>
      </c>
      <c r="I529" s="22">
        <v>0</v>
      </c>
      <c r="J529" s="22">
        <v>529.75</v>
      </c>
      <c r="K529" s="29">
        <f t="shared" si="84"/>
        <v>2017900</v>
      </c>
      <c r="L529" s="35">
        <v>0</v>
      </c>
      <c r="M529" s="35">
        <v>0</v>
      </c>
      <c r="N529" s="35">
        <v>0</v>
      </c>
      <c r="O529" s="22">
        <v>2017900</v>
      </c>
      <c r="P529" s="36">
        <f t="shared" si="83"/>
        <v>3809.1552619159979</v>
      </c>
      <c r="Q529" s="29">
        <v>9673</v>
      </c>
      <c r="R529" s="59" t="s">
        <v>78</v>
      </c>
      <c r="S529" s="10"/>
      <c r="T529" s="10"/>
      <c r="U529" s="10"/>
    </row>
    <row r="530" spans="1:21" s="3" customFormat="1" ht="23.1" customHeight="1" x14ac:dyDescent="0.25">
      <c r="A530" s="90" t="s">
        <v>1268</v>
      </c>
      <c r="B530" s="86" t="s">
        <v>435</v>
      </c>
      <c r="C530" s="39">
        <v>1960</v>
      </c>
      <c r="D530" s="39" t="s">
        <v>29</v>
      </c>
      <c r="E530" s="39" t="s">
        <v>28</v>
      </c>
      <c r="F530" s="41">
        <v>2</v>
      </c>
      <c r="G530" s="41">
        <v>1</v>
      </c>
      <c r="H530" s="22">
        <v>280.7</v>
      </c>
      <c r="I530" s="22">
        <v>0</v>
      </c>
      <c r="J530" s="22">
        <v>280.7</v>
      </c>
      <c r="K530" s="29">
        <f t="shared" si="84"/>
        <v>2161000</v>
      </c>
      <c r="L530" s="35">
        <v>0</v>
      </c>
      <c r="M530" s="35">
        <v>0</v>
      </c>
      <c r="N530" s="35">
        <v>0</v>
      </c>
      <c r="O530" s="22">
        <v>2161000</v>
      </c>
      <c r="P530" s="36">
        <f t="shared" si="83"/>
        <v>7698.6106163163522</v>
      </c>
      <c r="Q530" s="29">
        <v>9673</v>
      </c>
      <c r="R530" s="62" t="s">
        <v>79</v>
      </c>
      <c r="S530" s="10"/>
      <c r="T530" s="10"/>
      <c r="U530" s="10"/>
    </row>
    <row r="531" spans="1:21" s="3" customFormat="1" ht="23.1" customHeight="1" x14ac:dyDescent="0.25">
      <c r="A531" s="139" t="s">
        <v>1269</v>
      </c>
      <c r="B531" s="153" t="s">
        <v>436</v>
      </c>
      <c r="C531" s="115">
        <v>1956</v>
      </c>
      <c r="D531" s="115" t="s">
        <v>29</v>
      </c>
      <c r="E531" s="115" t="s">
        <v>131</v>
      </c>
      <c r="F531" s="119">
        <v>2</v>
      </c>
      <c r="G531" s="119">
        <v>2</v>
      </c>
      <c r="H531" s="141">
        <v>410.3</v>
      </c>
      <c r="I531" s="141">
        <v>0</v>
      </c>
      <c r="J531" s="141">
        <v>410.3</v>
      </c>
      <c r="K531" s="29">
        <f t="shared" si="84"/>
        <v>300000</v>
      </c>
      <c r="L531" s="35">
        <v>0</v>
      </c>
      <c r="M531" s="35">
        <v>0</v>
      </c>
      <c r="N531" s="35">
        <v>0</v>
      </c>
      <c r="O531" s="22">
        <v>300000</v>
      </c>
      <c r="P531" s="36">
        <f t="shared" si="83"/>
        <v>731.17231294174996</v>
      </c>
      <c r="Q531" s="29">
        <v>9673</v>
      </c>
      <c r="R531" s="50" t="s">
        <v>77</v>
      </c>
      <c r="S531" s="10"/>
      <c r="T531" s="10"/>
      <c r="U531" s="10"/>
    </row>
    <row r="532" spans="1:21" s="3" customFormat="1" ht="23.1" customHeight="1" x14ac:dyDescent="0.25">
      <c r="A532" s="139"/>
      <c r="B532" s="153"/>
      <c r="C532" s="115"/>
      <c r="D532" s="115"/>
      <c r="E532" s="115"/>
      <c r="F532" s="119"/>
      <c r="G532" s="119"/>
      <c r="H532" s="141"/>
      <c r="I532" s="141"/>
      <c r="J532" s="141"/>
      <c r="K532" s="29">
        <f>SUM(L532:O532)</f>
        <v>1960300</v>
      </c>
      <c r="L532" s="35">
        <v>0</v>
      </c>
      <c r="M532" s="35">
        <v>0</v>
      </c>
      <c r="N532" s="35">
        <v>0</v>
      </c>
      <c r="O532" s="22">
        <v>1960300</v>
      </c>
      <c r="P532" s="36">
        <f>K532/H531</f>
        <v>4777.7236168657082</v>
      </c>
      <c r="Q532" s="29">
        <v>9673</v>
      </c>
      <c r="R532" s="50" t="s">
        <v>78</v>
      </c>
      <c r="S532" s="10"/>
      <c r="T532" s="10"/>
      <c r="U532" s="10"/>
    </row>
    <row r="533" spans="1:21" s="10" customFormat="1" ht="23.1" customHeight="1" x14ac:dyDescent="0.25">
      <c r="A533" s="90" t="s">
        <v>1270</v>
      </c>
      <c r="B533" s="86" t="s">
        <v>437</v>
      </c>
      <c r="C533" s="39">
        <v>1955</v>
      </c>
      <c r="D533" s="39" t="s">
        <v>29</v>
      </c>
      <c r="E533" s="39" t="s">
        <v>28</v>
      </c>
      <c r="F533" s="41">
        <v>2</v>
      </c>
      <c r="G533" s="41">
        <v>2</v>
      </c>
      <c r="H533" s="36">
        <v>634.6</v>
      </c>
      <c r="I533" s="36">
        <v>0</v>
      </c>
      <c r="J533" s="36">
        <v>634.6</v>
      </c>
      <c r="K533" s="29">
        <f t="shared" si="84"/>
        <v>6805014.2000000002</v>
      </c>
      <c r="L533" s="35">
        <v>0</v>
      </c>
      <c r="M533" s="35">
        <v>0</v>
      </c>
      <c r="N533" s="35">
        <v>0</v>
      </c>
      <c r="O533" s="22">
        <v>6805014.2000000002</v>
      </c>
      <c r="P533" s="36">
        <f t="shared" si="83"/>
        <v>10723.312637882131</v>
      </c>
      <c r="Q533" s="29">
        <v>9673</v>
      </c>
      <c r="R533" s="50" t="s">
        <v>77</v>
      </c>
    </row>
    <row r="534" spans="1:21" s="87" customFormat="1" ht="39" customHeight="1" x14ac:dyDescent="0.25">
      <c r="A534" s="90" t="s">
        <v>1271</v>
      </c>
      <c r="B534" s="47" t="s">
        <v>1842</v>
      </c>
      <c r="C534" s="39">
        <v>1959</v>
      </c>
      <c r="D534" s="39" t="s">
        <v>29</v>
      </c>
      <c r="E534" s="39" t="s">
        <v>28</v>
      </c>
      <c r="F534" s="41">
        <v>5</v>
      </c>
      <c r="G534" s="41">
        <v>4</v>
      </c>
      <c r="H534" s="22">
        <v>2587.87</v>
      </c>
      <c r="I534" s="22">
        <v>50.5</v>
      </c>
      <c r="J534" s="22">
        <v>2537.37</v>
      </c>
      <c r="K534" s="29">
        <f t="shared" si="84"/>
        <v>5208500</v>
      </c>
      <c r="L534" s="35">
        <v>0</v>
      </c>
      <c r="M534" s="35">
        <v>0</v>
      </c>
      <c r="N534" s="35">
        <v>0</v>
      </c>
      <c r="O534" s="22">
        <v>5208500</v>
      </c>
      <c r="P534" s="36">
        <f t="shared" si="83"/>
        <v>2012.659059380881</v>
      </c>
      <c r="Q534" s="29">
        <v>9673</v>
      </c>
      <c r="R534" s="50" t="s">
        <v>78</v>
      </c>
    </row>
    <row r="535" spans="1:21" s="87" customFormat="1" ht="23.1" customHeight="1" x14ac:dyDescent="0.25">
      <c r="A535" s="90" t="s">
        <v>1272</v>
      </c>
      <c r="B535" s="47" t="s">
        <v>438</v>
      </c>
      <c r="C535" s="39">
        <v>1960</v>
      </c>
      <c r="D535" s="39" t="s">
        <v>29</v>
      </c>
      <c r="E535" s="39" t="s">
        <v>28</v>
      </c>
      <c r="F535" s="41">
        <v>2</v>
      </c>
      <c r="G535" s="41">
        <v>1</v>
      </c>
      <c r="H535" s="22">
        <v>613.20000000000005</v>
      </c>
      <c r="I535" s="22">
        <v>0</v>
      </c>
      <c r="J535" s="22">
        <v>613.20000000000005</v>
      </c>
      <c r="K535" s="29">
        <f t="shared" si="84"/>
        <v>3158990</v>
      </c>
      <c r="L535" s="35">
        <v>0</v>
      </c>
      <c r="M535" s="35">
        <v>0</v>
      </c>
      <c r="N535" s="35">
        <v>0</v>
      </c>
      <c r="O535" s="22">
        <v>3158990</v>
      </c>
      <c r="P535" s="36">
        <f t="shared" si="83"/>
        <v>5151.6470971950421</v>
      </c>
      <c r="Q535" s="29">
        <v>9673</v>
      </c>
      <c r="R535" s="62" t="s">
        <v>79</v>
      </c>
    </row>
    <row r="536" spans="1:21" s="87" customFormat="1" ht="23.1" customHeight="1" x14ac:dyDescent="0.25">
      <c r="A536" s="139" t="s">
        <v>1273</v>
      </c>
      <c r="B536" s="127" t="s">
        <v>439</v>
      </c>
      <c r="C536" s="115">
        <v>1960</v>
      </c>
      <c r="D536" s="115" t="s">
        <v>29</v>
      </c>
      <c r="E536" s="115" t="s">
        <v>28</v>
      </c>
      <c r="F536" s="119">
        <v>2</v>
      </c>
      <c r="G536" s="119">
        <v>2</v>
      </c>
      <c r="H536" s="141">
        <v>284.2</v>
      </c>
      <c r="I536" s="141">
        <v>0</v>
      </c>
      <c r="J536" s="141">
        <v>284.2</v>
      </c>
      <c r="K536" s="29">
        <f>SUM(L536:O536)</f>
        <v>300000</v>
      </c>
      <c r="L536" s="35">
        <v>0</v>
      </c>
      <c r="M536" s="35">
        <v>0</v>
      </c>
      <c r="N536" s="35">
        <v>0</v>
      </c>
      <c r="O536" s="22">
        <v>300000</v>
      </c>
      <c r="P536" s="36">
        <f t="shared" si="83"/>
        <v>1055.5946516537649</v>
      </c>
      <c r="Q536" s="29">
        <v>9673</v>
      </c>
      <c r="R536" s="62" t="s">
        <v>78</v>
      </c>
    </row>
    <row r="537" spans="1:21" s="87" customFormat="1" ht="23.1" customHeight="1" x14ac:dyDescent="0.25">
      <c r="A537" s="139"/>
      <c r="B537" s="127"/>
      <c r="C537" s="115"/>
      <c r="D537" s="115"/>
      <c r="E537" s="115"/>
      <c r="F537" s="119"/>
      <c r="G537" s="119"/>
      <c r="H537" s="141"/>
      <c r="I537" s="141"/>
      <c r="J537" s="141"/>
      <c r="K537" s="29">
        <f t="shared" si="84"/>
        <v>1594960</v>
      </c>
      <c r="L537" s="35">
        <v>0</v>
      </c>
      <c r="M537" s="35">
        <v>0</v>
      </c>
      <c r="N537" s="35">
        <v>0</v>
      </c>
      <c r="O537" s="22">
        <v>1594960</v>
      </c>
      <c r="P537" s="36">
        <f>K537/H536</f>
        <v>5612.1041520056297</v>
      </c>
      <c r="Q537" s="29">
        <v>9673</v>
      </c>
      <c r="R537" s="62" t="s">
        <v>79</v>
      </c>
    </row>
    <row r="538" spans="1:21" s="87" customFormat="1" ht="23.1" customHeight="1" x14ac:dyDescent="0.25">
      <c r="A538" s="90" t="s">
        <v>1274</v>
      </c>
      <c r="B538" s="47" t="s">
        <v>440</v>
      </c>
      <c r="C538" s="39">
        <v>1960</v>
      </c>
      <c r="D538" s="39" t="s">
        <v>29</v>
      </c>
      <c r="E538" s="39" t="s">
        <v>28</v>
      </c>
      <c r="F538" s="39">
        <v>2</v>
      </c>
      <c r="G538" s="39">
        <v>1</v>
      </c>
      <c r="H538" s="22">
        <v>299.2</v>
      </c>
      <c r="I538" s="22">
        <v>21.6</v>
      </c>
      <c r="J538" s="22">
        <v>277.60000000000002</v>
      </c>
      <c r="K538" s="29">
        <f t="shared" si="84"/>
        <v>2086800</v>
      </c>
      <c r="L538" s="35">
        <v>0</v>
      </c>
      <c r="M538" s="35">
        <v>0</v>
      </c>
      <c r="N538" s="35">
        <v>0</v>
      </c>
      <c r="O538" s="33">
        <v>2086800</v>
      </c>
      <c r="P538" s="36">
        <f t="shared" si="83"/>
        <v>6974.5989304812838</v>
      </c>
      <c r="Q538" s="29">
        <v>9673</v>
      </c>
      <c r="R538" s="62" t="s">
        <v>79</v>
      </c>
    </row>
    <row r="539" spans="1:21" s="87" customFormat="1" ht="23.1" customHeight="1" x14ac:dyDescent="0.25">
      <c r="A539" s="90" t="s">
        <v>1275</v>
      </c>
      <c r="B539" s="47" t="s">
        <v>441</v>
      </c>
      <c r="C539" s="46">
        <v>1961</v>
      </c>
      <c r="D539" s="39" t="s">
        <v>29</v>
      </c>
      <c r="E539" s="39" t="s">
        <v>28</v>
      </c>
      <c r="F539" s="48">
        <v>2</v>
      </c>
      <c r="G539" s="48">
        <v>1</v>
      </c>
      <c r="H539" s="36">
        <v>282</v>
      </c>
      <c r="I539" s="36">
        <v>87.03</v>
      </c>
      <c r="J539" s="36">
        <v>194.97</v>
      </c>
      <c r="K539" s="29">
        <f t="shared" si="84"/>
        <v>1970200</v>
      </c>
      <c r="L539" s="35">
        <v>0</v>
      </c>
      <c r="M539" s="35">
        <v>0</v>
      </c>
      <c r="N539" s="35">
        <v>0</v>
      </c>
      <c r="O539" s="36">
        <v>1970200</v>
      </c>
      <c r="P539" s="36">
        <f t="shared" si="83"/>
        <v>6986.5248226950353</v>
      </c>
      <c r="Q539" s="29">
        <v>9673</v>
      </c>
      <c r="R539" s="59" t="s">
        <v>79</v>
      </c>
    </row>
    <row r="540" spans="1:21" s="87" customFormat="1" ht="23.1" customHeight="1" x14ac:dyDescent="0.25">
      <c r="A540" s="139" t="s">
        <v>1276</v>
      </c>
      <c r="B540" s="127" t="s">
        <v>444</v>
      </c>
      <c r="C540" s="120">
        <v>1949</v>
      </c>
      <c r="D540" s="115" t="s">
        <v>29</v>
      </c>
      <c r="E540" s="115" t="s">
        <v>131</v>
      </c>
      <c r="F540" s="121">
        <v>2</v>
      </c>
      <c r="G540" s="121">
        <v>2</v>
      </c>
      <c r="H540" s="154">
        <v>368.97</v>
      </c>
      <c r="I540" s="154">
        <v>0</v>
      </c>
      <c r="J540" s="154">
        <v>368.97</v>
      </c>
      <c r="K540" s="29">
        <f t="shared" ref="K540:K545" si="85">SUM(L540:O540)</f>
        <v>300000</v>
      </c>
      <c r="L540" s="35">
        <v>0</v>
      </c>
      <c r="M540" s="35">
        <v>0</v>
      </c>
      <c r="N540" s="35">
        <v>0</v>
      </c>
      <c r="O540" s="36">
        <v>300000</v>
      </c>
      <c r="P540" s="36">
        <f>K540/H540</f>
        <v>813.07423367753472</v>
      </c>
      <c r="Q540" s="29">
        <v>9673</v>
      </c>
      <c r="R540" s="50" t="s">
        <v>77</v>
      </c>
    </row>
    <row r="541" spans="1:21" s="87" customFormat="1" ht="23.1" customHeight="1" x14ac:dyDescent="0.25">
      <c r="A541" s="139"/>
      <c r="B541" s="127"/>
      <c r="C541" s="120"/>
      <c r="D541" s="115"/>
      <c r="E541" s="115"/>
      <c r="F541" s="121"/>
      <c r="G541" s="121"/>
      <c r="H541" s="154"/>
      <c r="I541" s="154"/>
      <c r="J541" s="154"/>
      <c r="K541" s="29">
        <f t="shared" si="85"/>
        <v>3944590.19</v>
      </c>
      <c r="L541" s="35">
        <v>0</v>
      </c>
      <c r="M541" s="35">
        <v>0</v>
      </c>
      <c r="N541" s="35">
        <v>0</v>
      </c>
      <c r="O541" s="36">
        <v>3944590.19</v>
      </c>
      <c r="P541" s="36">
        <f>K541/H540</f>
        <v>10690.815486353904</v>
      </c>
      <c r="Q541" s="29">
        <v>9673</v>
      </c>
      <c r="R541" s="50" t="s">
        <v>78</v>
      </c>
    </row>
    <row r="542" spans="1:21" s="87" customFormat="1" ht="23.1" customHeight="1" x14ac:dyDescent="0.25">
      <c r="A542" s="139" t="s">
        <v>1277</v>
      </c>
      <c r="B542" s="127" t="s">
        <v>445</v>
      </c>
      <c r="C542" s="115">
        <v>1949</v>
      </c>
      <c r="D542" s="115" t="s">
        <v>29</v>
      </c>
      <c r="E542" s="115" t="s">
        <v>131</v>
      </c>
      <c r="F542" s="119">
        <v>2</v>
      </c>
      <c r="G542" s="119">
        <v>2</v>
      </c>
      <c r="H542" s="154">
        <v>374.07</v>
      </c>
      <c r="I542" s="154">
        <v>0</v>
      </c>
      <c r="J542" s="154">
        <v>374.07</v>
      </c>
      <c r="K542" s="29">
        <f t="shared" si="85"/>
        <v>300000</v>
      </c>
      <c r="L542" s="35">
        <v>0</v>
      </c>
      <c r="M542" s="35">
        <v>0</v>
      </c>
      <c r="N542" s="35">
        <v>0</v>
      </c>
      <c r="O542" s="22">
        <v>300000</v>
      </c>
      <c r="P542" s="36">
        <f>K542/H542</f>
        <v>801.98893255273083</v>
      </c>
      <c r="Q542" s="29">
        <v>9673</v>
      </c>
      <c r="R542" s="50" t="s">
        <v>77</v>
      </c>
      <c r="S542" s="88"/>
      <c r="T542" s="88"/>
    </row>
    <row r="543" spans="1:21" s="87" customFormat="1" ht="23.1" customHeight="1" x14ac:dyDescent="0.25">
      <c r="A543" s="139"/>
      <c r="B543" s="127"/>
      <c r="C543" s="115"/>
      <c r="D543" s="115"/>
      <c r="E543" s="115"/>
      <c r="F543" s="119"/>
      <c r="G543" s="119"/>
      <c r="H543" s="154"/>
      <c r="I543" s="154"/>
      <c r="J543" s="154"/>
      <c r="K543" s="29">
        <f t="shared" si="85"/>
        <v>2008000</v>
      </c>
      <c r="L543" s="35">
        <v>0</v>
      </c>
      <c r="M543" s="35">
        <v>0</v>
      </c>
      <c r="N543" s="35">
        <v>0</v>
      </c>
      <c r="O543" s="22">
        <v>2008000</v>
      </c>
      <c r="P543" s="36">
        <f>K543/H542</f>
        <v>5367.9792552196113</v>
      </c>
      <c r="Q543" s="29">
        <v>9673</v>
      </c>
      <c r="R543" s="50" t="s">
        <v>78</v>
      </c>
      <c r="S543" s="88"/>
      <c r="T543" s="88"/>
    </row>
    <row r="544" spans="1:21" s="87" customFormat="1" ht="23.1" customHeight="1" x14ac:dyDescent="0.25">
      <c r="A544" s="139" t="s">
        <v>1278</v>
      </c>
      <c r="B544" s="127" t="s">
        <v>446</v>
      </c>
      <c r="C544" s="115">
        <v>1949</v>
      </c>
      <c r="D544" s="115" t="s">
        <v>29</v>
      </c>
      <c r="E544" s="115" t="s">
        <v>131</v>
      </c>
      <c r="F544" s="119">
        <v>2</v>
      </c>
      <c r="G544" s="119">
        <v>2</v>
      </c>
      <c r="H544" s="141">
        <v>383</v>
      </c>
      <c r="I544" s="141">
        <v>0</v>
      </c>
      <c r="J544" s="141">
        <v>383</v>
      </c>
      <c r="K544" s="29">
        <f t="shared" si="85"/>
        <v>300000</v>
      </c>
      <c r="L544" s="35">
        <v>0</v>
      </c>
      <c r="M544" s="35">
        <v>0</v>
      </c>
      <c r="N544" s="35">
        <v>0</v>
      </c>
      <c r="O544" s="22">
        <v>300000</v>
      </c>
      <c r="P544" s="36">
        <f>K544/H544</f>
        <v>783.28981723237598</v>
      </c>
      <c r="Q544" s="29">
        <v>9673</v>
      </c>
      <c r="R544" s="50" t="s">
        <v>77</v>
      </c>
    </row>
    <row r="545" spans="1:20" s="87" customFormat="1" ht="23.1" customHeight="1" x14ac:dyDescent="0.25">
      <c r="A545" s="139"/>
      <c r="B545" s="127"/>
      <c r="C545" s="115"/>
      <c r="D545" s="115"/>
      <c r="E545" s="115"/>
      <c r="F545" s="119"/>
      <c r="G545" s="119"/>
      <c r="H545" s="141"/>
      <c r="I545" s="141"/>
      <c r="J545" s="141"/>
      <c r="K545" s="29">
        <f t="shared" si="85"/>
        <v>2008000</v>
      </c>
      <c r="L545" s="35">
        <v>0</v>
      </c>
      <c r="M545" s="35">
        <v>0</v>
      </c>
      <c r="N545" s="35">
        <v>0</v>
      </c>
      <c r="O545" s="22">
        <v>2008000</v>
      </c>
      <c r="P545" s="36">
        <f>K545/H544</f>
        <v>5242.8198433420366</v>
      </c>
      <c r="Q545" s="29">
        <v>9673</v>
      </c>
      <c r="R545" s="50" t="s">
        <v>78</v>
      </c>
    </row>
    <row r="546" spans="1:20" s="87" customFormat="1" ht="23.1" customHeight="1" x14ac:dyDescent="0.25">
      <c r="A546" s="139" t="s">
        <v>1279</v>
      </c>
      <c r="B546" s="127" t="s">
        <v>442</v>
      </c>
      <c r="C546" s="115">
        <v>1949</v>
      </c>
      <c r="D546" s="115" t="s">
        <v>29</v>
      </c>
      <c r="E546" s="115" t="s">
        <v>278</v>
      </c>
      <c r="F546" s="119">
        <v>2</v>
      </c>
      <c r="G546" s="119">
        <v>2</v>
      </c>
      <c r="H546" s="154">
        <v>372.51</v>
      </c>
      <c r="I546" s="154">
        <v>0</v>
      </c>
      <c r="J546" s="154">
        <v>372.51</v>
      </c>
      <c r="K546" s="29">
        <f t="shared" si="84"/>
        <v>300000</v>
      </c>
      <c r="L546" s="35">
        <v>0</v>
      </c>
      <c r="M546" s="35">
        <v>0</v>
      </c>
      <c r="N546" s="35">
        <v>0</v>
      </c>
      <c r="O546" s="22">
        <v>300000</v>
      </c>
      <c r="P546" s="36">
        <f t="shared" si="83"/>
        <v>805.3475074494645</v>
      </c>
      <c r="Q546" s="29">
        <v>9673</v>
      </c>
      <c r="R546" s="50" t="s">
        <v>77</v>
      </c>
      <c r="S546" s="88"/>
      <c r="T546" s="88"/>
    </row>
    <row r="547" spans="1:20" s="87" customFormat="1" ht="23.1" customHeight="1" x14ac:dyDescent="0.25">
      <c r="A547" s="139"/>
      <c r="B547" s="127"/>
      <c r="C547" s="115"/>
      <c r="D547" s="115"/>
      <c r="E547" s="115"/>
      <c r="F547" s="119"/>
      <c r="G547" s="119"/>
      <c r="H547" s="154"/>
      <c r="I547" s="154"/>
      <c r="J547" s="154"/>
      <c r="K547" s="29">
        <f>SUM(L547:O547)</f>
        <v>1764200</v>
      </c>
      <c r="L547" s="35">
        <v>0</v>
      </c>
      <c r="M547" s="35">
        <v>0</v>
      </c>
      <c r="N547" s="35">
        <v>0</v>
      </c>
      <c r="O547" s="22">
        <v>1764200</v>
      </c>
      <c r="P547" s="36">
        <f>K547/H546</f>
        <v>4735.9802421411505</v>
      </c>
      <c r="Q547" s="29">
        <v>9673</v>
      </c>
      <c r="R547" s="50" t="s">
        <v>78</v>
      </c>
      <c r="S547" s="88"/>
      <c r="T547" s="88"/>
    </row>
    <row r="548" spans="1:20" s="87" customFormat="1" ht="23.1" customHeight="1" x14ac:dyDescent="0.25">
      <c r="A548" s="90" t="s">
        <v>1280</v>
      </c>
      <c r="B548" s="47" t="s">
        <v>443</v>
      </c>
      <c r="C548" s="39">
        <v>1959</v>
      </c>
      <c r="D548" s="39" t="s">
        <v>29</v>
      </c>
      <c r="E548" s="39" t="s">
        <v>28</v>
      </c>
      <c r="F548" s="41">
        <v>2</v>
      </c>
      <c r="G548" s="41">
        <v>2</v>
      </c>
      <c r="H548" s="36">
        <v>547.97</v>
      </c>
      <c r="I548" s="36">
        <v>0</v>
      </c>
      <c r="J548" s="36">
        <v>547.97</v>
      </c>
      <c r="K548" s="29">
        <f t="shared" si="84"/>
        <v>2808130</v>
      </c>
      <c r="L548" s="35">
        <v>0</v>
      </c>
      <c r="M548" s="35">
        <v>0</v>
      </c>
      <c r="N548" s="35">
        <v>0</v>
      </c>
      <c r="O548" s="22">
        <v>2808130</v>
      </c>
      <c r="P548" s="36">
        <f t="shared" si="83"/>
        <v>5124.6053616073868</v>
      </c>
      <c r="Q548" s="29">
        <v>9673</v>
      </c>
      <c r="R548" s="50" t="s">
        <v>78</v>
      </c>
    </row>
    <row r="549" spans="1:20" s="87" customFormat="1" ht="23.1" customHeight="1" x14ac:dyDescent="0.25">
      <c r="A549" s="90" t="s">
        <v>1281</v>
      </c>
      <c r="B549" s="47" t="s">
        <v>447</v>
      </c>
      <c r="C549" s="39">
        <v>1974</v>
      </c>
      <c r="D549" s="39" t="s">
        <v>29</v>
      </c>
      <c r="E549" s="39" t="s">
        <v>28</v>
      </c>
      <c r="F549" s="41">
        <v>5</v>
      </c>
      <c r="G549" s="41">
        <v>1</v>
      </c>
      <c r="H549" s="22">
        <v>4607.8</v>
      </c>
      <c r="I549" s="22">
        <v>0</v>
      </c>
      <c r="J549" s="22">
        <v>2782.2</v>
      </c>
      <c r="K549" s="29">
        <f t="shared" si="84"/>
        <v>24549180</v>
      </c>
      <c r="L549" s="35">
        <v>0</v>
      </c>
      <c r="M549" s="35">
        <v>0</v>
      </c>
      <c r="N549" s="35">
        <v>0</v>
      </c>
      <c r="O549" s="22">
        <v>24549180</v>
      </c>
      <c r="P549" s="36">
        <f t="shared" si="83"/>
        <v>5327.7442597334948</v>
      </c>
      <c r="Q549" s="29">
        <v>9673</v>
      </c>
      <c r="R549" s="59" t="s">
        <v>77</v>
      </c>
      <c r="S549" s="88"/>
      <c r="T549" s="88"/>
    </row>
    <row r="550" spans="1:20" s="87" customFormat="1" ht="23.1" customHeight="1" x14ac:dyDescent="0.25">
      <c r="A550" s="90" t="s">
        <v>1282</v>
      </c>
      <c r="B550" s="47" t="s">
        <v>448</v>
      </c>
      <c r="C550" s="50" t="s">
        <v>938</v>
      </c>
      <c r="D550" s="39" t="s">
        <v>29</v>
      </c>
      <c r="E550" s="39" t="s">
        <v>28</v>
      </c>
      <c r="F550" s="50" t="s">
        <v>309</v>
      </c>
      <c r="G550" s="50" t="s">
        <v>939</v>
      </c>
      <c r="H550" s="22">
        <v>270.95</v>
      </c>
      <c r="I550" s="22">
        <v>0</v>
      </c>
      <c r="J550" s="22">
        <v>270.95</v>
      </c>
      <c r="K550" s="29">
        <f t="shared" si="84"/>
        <v>1424300</v>
      </c>
      <c r="L550" s="35">
        <v>0</v>
      </c>
      <c r="M550" s="35">
        <v>0</v>
      </c>
      <c r="N550" s="35">
        <v>0</v>
      </c>
      <c r="O550" s="33">
        <v>1424300</v>
      </c>
      <c r="P550" s="36">
        <f t="shared" si="83"/>
        <v>5256.689426093375</v>
      </c>
      <c r="Q550" s="29">
        <v>9673</v>
      </c>
      <c r="R550" s="59" t="s">
        <v>78</v>
      </c>
    </row>
    <row r="551" spans="1:20" s="87" customFormat="1" ht="23.1" customHeight="1" x14ac:dyDescent="0.25">
      <c r="A551" s="90" t="s">
        <v>1283</v>
      </c>
      <c r="B551" s="86" t="s">
        <v>449</v>
      </c>
      <c r="C551" s="39">
        <v>1961</v>
      </c>
      <c r="D551" s="39" t="s">
        <v>29</v>
      </c>
      <c r="E551" s="39" t="s">
        <v>28</v>
      </c>
      <c r="F551" s="41">
        <v>5</v>
      </c>
      <c r="G551" s="41">
        <v>4</v>
      </c>
      <c r="H551" s="22">
        <v>3696.7</v>
      </c>
      <c r="I551" s="22">
        <v>1154.5999999999999</v>
      </c>
      <c r="J551" s="22">
        <v>2542.1</v>
      </c>
      <c r="K551" s="29">
        <f t="shared" si="84"/>
        <v>3932300</v>
      </c>
      <c r="L551" s="35">
        <v>0</v>
      </c>
      <c r="M551" s="35">
        <v>0</v>
      </c>
      <c r="N551" s="35">
        <v>0</v>
      </c>
      <c r="O551" s="22">
        <v>3932300</v>
      </c>
      <c r="P551" s="36">
        <f t="shared" si="83"/>
        <v>1063.7325181919009</v>
      </c>
      <c r="Q551" s="29">
        <v>9673</v>
      </c>
      <c r="R551" s="59" t="s">
        <v>79</v>
      </c>
    </row>
    <row r="552" spans="1:20" s="87" customFormat="1" ht="23.1" customHeight="1" x14ac:dyDescent="0.25">
      <c r="A552" s="90" t="s">
        <v>1284</v>
      </c>
      <c r="B552" s="86" t="s">
        <v>450</v>
      </c>
      <c r="C552" s="39">
        <v>1972</v>
      </c>
      <c r="D552" s="39" t="s">
        <v>29</v>
      </c>
      <c r="E552" s="39" t="s">
        <v>28</v>
      </c>
      <c r="F552" s="41">
        <v>5</v>
      </c>
      <c r="G552" s="41">
        <v>6</v>
      </c>
      <c r="H552" s="22">
        <v>4546.43</v>
      </c>
      <c r="I552" s="22">
        <v>0</v>
      </c>
      <c r="J552" s="22">
        <v>4546.43</v>
      </c>
      <c r="K552" s="29">
        <f t="shared" si="84"/>
        <v>25521785.859999999</v>
      </c>
      <c r="L552" s="35">
        <v>0</v>
      </c>
      <c r="M552" s="35">
        <v>0</v>
      </c>
      <c r="N552" s="35">
        <v>0</v>
      </c>
      <c r="O552" s="22">
        <v>25521785.859999999</v>
      </c>
      <c r="P552" s="36">
        <f t="shared" si="83"/>
        <v>5613.5882131694534</v>
      </c>
      <c r="Q552" s="29">
        <v>9673</v>
      </c>
      <c r="R552" s="59" t="s">
        <v>79</v>
      </c>
      <c r="S552" s="88"/>
      <c r="T552" s="88"/>
    </row>
    <row r="553" spans="1:20" s="89" customFormat="1" ht="23.1" customHeight="1" x14ac:dyDescent="0.25">
      <c r="A553" s="90" t="s">
        <v>1285</v>
      </c>
      <c r="B553" s="31" t="s">
        <v>1827</v>
      </c>
      <c r="C553" s="46">
        <v>1917</v>
      </c>
      <c r="D553" s="46" t="s">
        <v>29</v>
      </c>
      <c r="E553" s="46" t="s">
        <v>28</v>
      </c>
      <c r="F553" s="48">
        <v>2</v>
      </c>
      <c r="G553" s="48">
        <v>8</v>
      </c>
      <c r="H553" s="49">
        <v>787.47</v>
      </c>
      <c r="I553" s="49">
        <v>699.5</v>
      </c>
      <c r="J553" s="49">
        <v>272.89999999999998</v>
      </c>
      <c r="K553" s="36">
        <f>SUM(L553:O553)</f>
        <v>2155000</v>
      </c>
      <c r="L553" s="36">
        <v>0</v>
      </c>
      <c r="M553" s="36">
        <v>0</v>
      </c>
      <c r="N553" s="36">
        <v>0</v>
      </c>
      <c r="O553" s="22">
        <v>2155000</v>
      </c>
      <c r="P553" s="36">
        <f>K553/H553</f>
        <v>2736.612188400828</v>
      </c>
      <c r="Q553" s="36">
        <v>9673</v>
      </c>
      <c r="R553" s="50" t="s">
        <v>77</v>
      </c>
    </row>
    <row r="554" spans="1:20" s="89" customFormat="1" ht="23.1" customHeight="1" x14ac:dyDescent="0.25">
      <c r="A554" s="139" t="s">
        <v>1286</v>
      </c>
      <c r="B554" s="127" t="s">
        <v>451</v>
      </c>
      <c r="C554" s="115">
        <v>1956</v>
      </c>
      <c r="D554" s="115" t="s">
        <v>29</v>
      </c>
      <c r="E554" s="115" t="s">
        <v>28</v>
      </c>
      <c r="F554" s="119">
        <v>2</v>
      </c>
      <c r="G554" s="119">
        <v>2</v>
      </c>
      <c r="H554" s="141">
        <v>384.9</v>
      </c>
      <c r="I554" s="141">
        <v>0</v>
      </c>
      <c r="J554" s="141">
        <v>384.9</v>
      </c>
      <c r="K554" s="36">
        <f>SUM(L554:O554)</f>
        <v>300000</v>
      </c>
      <c r="L554" s="36">
        <v>0</v>
      </c>
      <c r="M554" s="36">
        <v>0</v>
      </c>
      <c r="N554" s="36">
        <v>0</v>
      </c>
      <c r="O554" s="22">
        <v>300000</v>
      </c>
      <c r="P554" s="36">
        <f>K554/H554</f>
        <v>779.4232268121591</v>
      </c>
      <c r="Q554" s="36">
        <v>9673</v>
      </c>
      <c r="R554" s="50" t="s">
        <v>77</v>
      </c>
    </row>
    <row r="555" spans="1:20" s="87" customFormat="1" ht="23.1" customHeight="1" x14ac:dyDescent="0.25">
      <c r="A555" s="139"/>
      <c r="B555" s="127"/>
      <c r="C555" s="115"/>
      <c r="D555" s="115"/>
      <c r="E555" s="115"/>
      <c r="F555" s="119"/>
      <c r="G555" s="119"/>
      <c r="H555" s="141"/>
      <c r="I555" s="141"/>
      <c r="J555" s="141"/>
      <c r="K555" s="29">
        <f t="shared" si="84"/>
        <v>2224600</v>
      </c>
      <c r="L555" s="35">
        <v>0</v>
      </c>
      <c r="M555" s="35">
        <v>0</v>
      </c>
      <c r="N555" s="35">
        <v>0</v>
      </c>
      <c r="O555" s="22">
        <v>2224600</v>
      </c>
      <c r="P555" s="36">
        <f>K555/H554</f>
        <v>5779.6830345544304</v>
      </c>
      <c r="Q555" s="29">
        <v>9673</v>
      </c>
      <c r="R555" s="50" t="s">
        <v>78</v>
      </c>
    </row>
    <row r="556" spans="1:20" s="87" customFormat="1" ht="23.1" customHeight="1" x14ac:dyDescent="0.25">
      <c r="A556" s="90" t="s">
        <v>1287</v>
      </c>
      <c r="B556" s="47" t="s">
        <v>452</v>
      </c>
      <c r="C556" s="39">
        <v>1955</v>
      </c>
      <c r="D556" s="39" t="s">
        <v>29</v>
      </c>
      <c r="E556" s="39" t="s">
        <v>28</v>
      </c>
      <c r="F556" s="41">
        <v>5</v>
      </c>
      <c r="G556" s="41">
        <v>7</v>
      </c>
      <c r="H556" s="22">
        <v>12742.5</v>
      </c>
      <c r="I556" s="22">
        <v>0</v>
      </c>
      <c r="J556" s="22">
        <v>8537.3700000000008</v>
      </c>
      <c r="K556" s="29">
        <f t="shared" si="84"/>
        <v>31126047.5</v>
      </c>
      <c r="L556" s="35">
        <v>0</v>
      </c>
      <c r="M556" s="35">
        <v>0</v>
      </c>
      <c r="N556" s="35">
        <v>0</v>
      </c>
      <c r="O556" s="22">
        <v>31126047.5</v>
      </c>
      <c r="P556" s="36">
        <f t="shared" si="83"/>
        <v>2442.6955071610751</v>
      </c>
      <c r="Q556" s="29">
        <v>9673</v>
      </c>
      <c r="R556" s="50" t="s">
        <v>77</v>
      </c>
    </row>
    <row r="557" spans="1:20" s="87" customFormat="1" ht="23.1" customHeight="1" x14ac:dyDescent="0.25">
      <c r="A557" s="90" t="s">
        <v>1288</v>
      </c>
      <c r="B557" s="47" t="s">
        <v>456</v>
      </c>
      <c r="C557" s="39">
        <v>1960</v>
      </c>
      <c r="D557" s="39" t="s">
        <v>29</v>
      </c>
      <c r="E557" s="39" t="s">
        <v>28</v>
      </c>
      <c r="F557" s="41">
        <v>2</v>
      </c>
      <c r="G557" s="41">
        <v>1</v>
      </c>
      <c r="H557" s="22">
        <v>278.22000000000003</v>
      </c>
      <c r="I557" s="22">
        <v>0</v>
      </c>
      <c r="J557" s="22">
        <v>278.22000000000003</v>
      </c>
      <c r="K557" s="29">
        <f t="shared" si="84"/>
        <v>1737000</v>
      </c>
      <c r="L557" s="35">
        <v>0</v>
      </c>
      <c r="M557" s="35">
        <v>0</v>
      </c>
      <c r="N557" s="35">
        <v>0</v>
      </c>
      <c r="O557" s="22">
        <v>1737000</v>
      </c>
      <c r="P557" s="36">
        <f t="shared" si="83"/>
        <v>6243.2607289195594</v>
      </c>
      <c r="Q557" s="29">
        <v>9673</v>
      </c>
      <c r="R557" s="62" t="s">
        <v>79</v>
      </c>
    </row>
    <row r="558" spans="1:20" s="87" customFormat="1" ht="23.1" customHeight="1" x14ac:dyDescent="0.25">
      <c r="A558" s="90" t="s">
        <v>1289</v>
      </c>
      <c r="B558" s="47" t="s">
        <v>457</v>
      </c>
      <c r="C558" s="39">
        <v>1960</v>
      </c>
      <c r="D558" s="39" t="s">
        <v>29</v>
      </c>
      <c r="E558" s="39" t="s">
        <v>28</v>
      </c>
      <c r="F558" s="41">
        <v>2</v>
      </c>
      <c r="G558" s="41">
        <v>1</v>
      </c>
      <c r="H558" s="22">
        <v>280.31</v>
      </c>
      <c r="I558" s="22">
        <v>0</v>
      </c>
      <c r="J558" s="22">
        <v>280.31</v>
      </c>
      <c r="K558" s="29">
        <f t="shared" si="84"/>
        <v>1752900</v>
      </c>
      <c r="L558" s="35">
        <v>0</v>
      </c>
      <c r="M558" s="35">
        <v>0</v>
      </c>
      <c r="N558" s="35">
        <v>0</v>
      </c>
      <c r="O558" s="22">
        <v>1752900</v>
      </c>
      <c r="P558" s="36">
        <f t="shared" si="83"/>
        <v>6253.4336984053371</v>
      </c>
      <c r="Q558" s="29">
        <v>9673</v>
      </c>
      <c r="R558" s="62" t="s">
        <v>79</v>
      </c>
      <c r="S558" s="88"/>
      <c r="T558" s="88"/>
    </row>
    <row r="559" spans="1:20" s="87" customFormat="1" ht="23.1" customHeight="1" x14ac:dyDescent="0.25">
      <c r="A559" s="90" t="s">
        <v>1290</v>
      </c>
      <c r="B559" s="47" t="s">
        <v>458</v>
      </c>
      <c r="C559" s="39">
        <v>1960</v>
      </c>
      <c r="D559" s="39" t="s">
        <v>29</v>
      </c>
      <c r="E559" s="39" t="s">
        <v>28</v>
      </c>
      <c r="F559" s="41">
        <v>2</v>
      </c>
      <c r="G559" s="41">
        <v>1</v>
      </c>
      <c r="H559" s="22">
        <v>284.93</v>
      </c>
      <c r="I559" s="22">
        <v>0</v>
      </c>
      <c r="J559" s="22">
        <v>284.93</v>
      </c>
      <c r="K559" s="29">
        <f t="shared" si="84"/>
        <v>2452900</v>
      </c>
      <c r="L559" s="35">
        <v>0</v>
      </c>
      <c r="M559" s="35">
        <v>0</v>
      </c>
      <c r="N559" s="35">
        <v>0</v>
      </c>
      <c r="O559" s="22">
        <v>2452900</v>
      </c>
      <c r="P559" s="36">
        <f t="shared" si="83"/>
        <v>8608.7811041308396</v>
      </c>
      <c r="Q559" s="29">
        <v>9673</v>
      </c>
      <c r="R559" s="62" t="s">
        <v>79</v>
      </c>
    </row>
    <row r="560" spans="1:20" s="87" customFormat="1" ht="23.1" customHeight="1" x14ac:dyDescent="0.25">
      <c r="A560" s="90" t="s">
        <v>1291</v>
      </c>
      <c r="B560" s="47" t="s">
        <v>459</v>
      </c>
      <c r="C560" s="50" t="s">
        <v>308</v>
      </c>
      <c r="D560" s="39" t="s">
        <v>29</v>
      </c>
      <c r="E560" s="39" t="s">
        <v>28</v>
      </c>
      <c r="F560" s="50" t="s">
        <v>309</v>
      </c>
      <c r="G560" s="50" t="s">
        <v>939</v>
      </c>
      <c r="H560" s="22">
        <v>284.13</v>
      </c>
      <c r="I560" s="22">
        <v>0</v>
      </c>
      <c r="J560" s="22">
        <v>284.13</v>
      </c>
      <c r="K560" s="29">
        <f t="shared" si="84"/>
        <v>1758200</v>
      </c>
      <c r="L560" s="35">
        <v>0</v>
      </c>
      <c r="M560" s="35">
        <v>0</v>
      </c>
      <c r="N560" s="35">
        <v>0</v>
      </c>
      <c r="O560" s="33">
        <v>1758200</v>
      </c>
      <c r="P560" s="36">
        <f t="shared" si="83"/>
        <v>6188.0125294759446</v>
      </c>
      <c r="Q560" s="29">
        <v>9673</v>
      </c>
      <c r="R560" s="62" t="s">
        <v>79</v>
      </c>
    </row>
    <row r="561" spans="1:20" s="87" customFormat="1" ht="23.1" customHeight="1" x14ac:dyDescent="0.25">
      <c r="A561" s="90" t="s">
        <v>1292</v>
      </c>
      <c r="B561" s="47" t="s">
        <v>460</v>
      </c>
      <c r="C561" s="39">
        <v>1960</v>
      </c>
      <c r="D561" s="39" t="s">
        <v>29</v>
      </c>
      <c r="E561" s="39" t="s">
        <v>28</v>
      </c>
      <c r="F561" s="41">
        <v>2</v>
      </c>
      <c r="G561" s="41">
        <v>1</v>
      </c>
      <c r="H561" s="22">
        <v>284.27</v>
      </c>
      <c r="I561" s="22">
        <v>0</v>
      </c>
      <c r="J561" s="22">
        <v>284.27</v>
      </c>
      <c r="K561" s="29">
        <f t="shared" si="84"/>
        <v>1742300</v>
      </c>
      <c r="L561" s="35">
        <v>0</v>
      </c>
      <c r="M561" s="35">
        <v>0</v>
      </c>
      <c r="N561" s="35">
        <v>0</v>
      </c>
      <c r="O561" s="22">
        <v>1742300</v>
      </c>
      <c r="P561" s="36">
        <f t="shared" si="83"/>
        <v>6129.0322580645161</v>
      </c>
      <c r="Q561" s="29">
        <v>9673</v>
      </c>
      <c r="R561" s="62" t="s">
        <v>79</v>
      </c>
    </row>
    <row r="562" spans="1:20" s="87" customFormat="1" ht="23.1" customHeight="1" x14ac:dyDescent="0.25">
      <c r="A562" s="90" t="s">
        <v>1293</v>
      </c>
      <c r="B562" s="47" t="s">
        <v>461</v>
      </c>
      <c r="C562" s="39">
        <v>1960</v>
      </c>
      <c r="D562" s="39" t="s">
        <v>29</v>
      </c>
      <c r="E562" s="39" t="s">
        <v>28</v>
      </c>
      <c r="F562" s="41">
        <v>2</v>
      </c>
      <c r="G562" s="41">
        <v>1</v>
      </c>
      <c r="H562" s="22">
        <v>282.14</v>
      </c>
      <c r="I562" s="22">
        <v>0</v>
      </c>
      <c r="J562" s="22">
        <v>282.14</v>
      </c>
      <c r="K562" s="29">
        <f t="shared" si="84"/>
        <v>1731700</v>
      </c>
      <c r="L562" s="35">
        <v>0</v>
      </c>
      <c r="M562" s="35">
        <v>0</v>
      </c>
      <c r="N562" s="35">
        <v>0</v>
      </c>
      <c r="O562" s="22">
        <v>1731700</v>
      </c>
      <c r="P562" s="36">
        <f t="shared" si="83"/>
        <v>6137.7330403345859</v>
      </c>
      <c r="Q562" s="29">
        <v>9673</v>
      </c>
      <c r="R562" s="62" t="s">
        <v>79</v>
      </c>
      <c r="S562" s="88"/>
      <c r="T562" s="88"/>
    </row>
    <row r="563" spans="1:20" s="87" customFormat="1" ht="23.1" customHeight="1" x14ac:dyDescent="0.25">
      <c r="A563" s="90" t="s">
        <v>1294</v>
      </c>
      <c r="B563" s="47" t="s">
        <v>462</v>
      </c>
      <c r="C563" s="39">
        <v>1961</v>
      </c>
      <c r="D563" s="39" t="s">
        <v>29</v>
      </c>
      <c r="E563" s="39" t="s">
        <v>28</v>
      </c>
      <c r="F563" s="41">
        <v>2</v>
      </c>
      <c r="G563" s="41">
        <v>2</v>
      </c>
      <c r="H563" s="22">
        <v>802.53</v>
      </c>
      <c r="I563" s="22">
        <v>0</v>
      </c>
      <c r="J563" s="22">
        <v>802.53</v>
      </c>
      <c r="K563" s="29">
        <f t="shared" si="84"/>
        <v>3507200</v>
      </c>
      <c r="L563" s="35">
        <v>0</v>
      </c>
      <c r="M563" s="35">
        <v>0</v>
      </c>
      <c r="N563" s="35">
        <v>0</v>
      </c>
      <c r="O563" s="22">
        <v>3507200</v>
      </c>
      <c r="P563" s="36">
        <f t="shared" si="83"/>
        <v>4370.1793079386443</v>
      </c>
      <c r="Q563" s="29">
        <v>9673</v>
      </c>
      <c r="R563" s="59" t="s">
        <v>79</v>
      </c>
    </row>
    <row r="564" spans="1:20" s="87" customFormat="1" ht="23.1" customHeight="1" x14ac:dyDescent="0.25">
      <c r="A564" s="90" t="s">
        <v>1295</v>
      </c>
      <c r="B564" s="47" t="s">
        <v>463</v>
      </c>
      <c r="C564" s="39">
        <v>1960</v>
      </c>
      <c r="D564" s="39" t="s">
        <v>29</v>
      </c>
      <c r="E564" s="39" t="s">
        <v>28</v>
      </c>
      <c r="F564" s="41">
        <v>2</v>
      </c>
      <c r="G564" s="41">
        <v>1</v>
      </c>
      <c r="H564" s="22">
        <v>283.60000000000002</v>
      </c>
      <c r="I564" s="22">
        <v>0</v>
      </c>
      <c r="J564" s="22">
        <v>283.60000000000002</v>
      </c>
      <c r="K564" s="29">
        <f t="shared" si="84"/>
        <v>1747600</v>
      </c>
      <c r="L564" s="35">
        <v>0</v>
      </c>
      <c r="M564" s="35">
        <v>0</v>
      </c>
      <c r="N564" s="35">
        <v>0</v>
      </c>
      <c r="O564" s="22">
        <v>1747600</v>
      </c>
      <c r="P564" s="36">
        <f t="shared" si="83"/>
        <v>6162.2002820874468</v>
      </c>
      <c r="Q564" s="29">
        <v>9673</v>
      </c>
      <c r="R564" s="62" t="s">
        <v>79</v>
      </c>
    </row>
    <row r="565" spans="1:20" s="87" customFormat="1" ht="23.1" customHeight="1" x14ac:dyDescent="0.25">
      <c r="A565" s="90" t="s">
        <v>1296</v>
      </c>
      <c r="B565" s="47" t="s">
        <v>464</v>
      </c>
      <c r="C565" s="39">
        <v>1960</v>
      </c>
      <c r="D565" s="39" t="s">
        <v>29</v>
      </c>
      <c r="E565" s="39" t="s">
        <v>28</v>
      </c>
      <c r="F565" s="41">
        <v>2</v>
      </c>
      <c r="G565" s="41">
        <v>1</v>
      </c>
      <c r="H565" s="22">
        <v>288.5</v>
      </c>
      <c r="I565" s="22">
        <v>0</v>
      </c>
      <c r="J565" s="22">
        <v>288.5</v>
      </c>
      <c r="K565" s="29">
        <f t="shared" si="84"/>
        <v>1747600</v>
      </c>
      <c r="L565" s="35">
        <v>0</v>
      </c>
      <c r="M565" s="35">
        <v>0</v>
      </c>
      <c r="N565" s="35">
        <v>0</v>
      </c>
      <c r="O565" s="22">
        <v>1747600</v>
      </c>
      <c r="P565" s="36">
        <f t="shared" si="83"/>
        <v>6057.5389948006932</v>
      </c>
      <c r="Q565" s="29">
        <v>9673</v>
      </c>
      <c r="R565" s="62" t="s">
        <v>79</v>
      </c>
    </row>
    <row r="566" spans="1:20" s="87" customFormat="1" ht="23.1" customHeight="1" x14ac:dyDescent="0.25">
      <c r="A566" s="90" t="s">
        <v>1297</v>
      </c>
      <c r="B566" s="47" t="s">
        <v>465</v>
      </c>
      <c r="C566" s="39">
        <v>1960</v>
      </c>
      <c r="D566" s="39" t="s">
        <v>29</v>
      </c>
      <c r="E566" s="39" t="s">
        <v>28</v>
      </c>
      <c r="F566" s="39">
        <v>2</v>
      </c>
      <c r="G566" s="39">
        <v>2</v>
      </c>
      <c r="H566" s="22">
        <v>776.95</v>
      </c>
      <c r="I566" s="22">
        <v>0</v>
      </c>
      <c r="J566" s="22">
        <v>776.95</v>
      </c>
      <c r="K566" s="29">
        <f t="shared" si="84"/>
        <v>3766900</v>
      </c>
      <c r="L566" s="35">
        <v>0</v>
      </c>
      <c r="M566" s="35">
        <v>0</v>
      </c>
      <c r="N566" s="35">
        <v>0</v>
      </c>
      <c r="O566" s="33">
        <v>3766900</v>
      </c>
      <c r="P566" s="36">
        <f t="shared" si="83"/>
        <v>4848.3171375249367</v>
      </c>
      <c r="Q566" s="29">
        <v>9673</v>
      </c>
      <c r="R566" s="62" t="s">
        <v>79</v>
      </c>
    </row>
    <row r="567" spans="1:20" s="87" customFormat="1" ht="23.1" customHeight="1" x14ac:dyDescent="0.25">
      <c r="A567" s="90" t="s">
        <v>1298</v>
      </c>
      <c r="B567" s="47" t="s">
        <v>466</v>
      </c>
      <c r="C567" s="39">
        <v>1960</v>
      </c>
      <c r="D567" s="39" t="s">
        <v>29</v>
      </c>
      <c r="E567" s="39" t="s">
        <v>28</v>
      </c>
      <c r="F567" s="41">
        <v>2</v>
      </c>
      <c r="G567" s="41">
        <v>1</v>
      </c>
      <c r="H567" s="22">
        <v>279.52</v>
      </c>
      <c r="I567" s="22">
        <v>0</v>
      </c>
      <c r="J567" s="22">
        <v>279.52</v>
      </c>
      <c r="K567" s="29">
        <f t="shared" si="84"/>
        <v>1774100</v>
      </c>
      <c r="L567" s="35">
        <v>0</v>
      </c>
      <c r="M567" s="35">
        <v>0</v>
      </c>
      <c r="N567" s="35">
        <v>0</v>
      </c>
      <c r="O567" s="22">
        <v>1774100</v>
      </c>
      <c r="P567" s="36">
        <f t="shared" si="83"/>
        <v>6346.9519175729829</v>
      </c>
      <c r="Q567" s="29">
        <v>9673</v>
      </c>
      <c r="R567" s="62" t="s">
        <v>79</v>
      </c>
    </row>
    <row r="568" spans="1:20" s="87" customFormat="1" ht="23.1" customHeight="1" x14ac:dyDescent="0.25">
      <c r="A568" s="90" t="s">
        <v>1299</v>
      </c>
      <c r="B568" s="47" t="s">
        <v>453</v>
      </c>
      <c r="C568" s="39">
        <v>1959</v>
      </c>
      <c r="D568" s="39" t="s">
        <v>29</v>
      </c>
      <c r="E568" s="39" t="s">
        <v>28</v>
      </c>
      <c r="F568" s="41">
        <v>2</v>
      </c>
      <c r="G568" s="41">
        <v>1</v>
      </c>
      <c r="H568" s="22">
        <v>287.47000000000003</v>
      </c>
      <c r="I568" s="22">
        <v>0</v>
      </c>
      <c r="J568" s="22">
        <v>287.47000000000003</v>
      </c>
      <c r="K568" s="29">
        <f>SUM(L568:O568)</f>
        <v>1752900</v>
      </c>
      <c r="L568" s="35">
        <v>0</v>
      </c>
      <c r="M568" s="35">
        <v>0</v>
      </c>
      <c r="N568" s="35">
        <v>0</v>
      </c>
      <c r="O568" s="22">
        <v>1752900</v>
      </c>
      <c r="P568" s="36">
        <f>K568/H568</f>
        <v>6097.6797578877786</v>
      </c>
      <c r="Q568" s="29">
        <v>9673</v>
      </c>
      <c r="R568" s="50" t="s">
        <v>78</v>
      </c>
    </row>
    <row r="569" spans="1:20" s="87" customFormat="1" ht="23.1" customHeight="1" x14ac:dyDescent="0.25">
      <c r="A569" s="90" t="s">
        <v>1300</v>
      </c>
      <c r="B569" s="47" t="s">
        <v>454</v>
      </c>
      <c r="C569" s="39">
        <v>1959</v>
      </c>
      <c r="D569" s="39" t="s">
        <v>29</v>
      </c>
      <c r="E569" s="39" t="s">
        <v>28</v>
      </c>
      <c r="F569" s="41">
        <v>2</v>
      </c>
      <c r="G569" s="41">
        <v>1</v>
      </c>
      <c r="H569" s="22">
        <v>281.8</v>
      </c>
      <c r="I569" s="22">
        <v>0</v>
      </c>
      <c r="J569" s="22">
        <v>281.8</v>
      </c>
      <c r="K569" s="29">
        <f>SUM(L569:O569)</f>
        <v>1747600</v>
      </c>
      <c r="L569" s="35">
        <v>0</v>
      </c>
      <c r="M569" s="35">
        <v>0</v>
      </c>
      <c r="N569" s="35">
        <v>0</v>
      </c>
      <c r="O569" s="22">
        <v>1747600</v>
      </c>
      <c r="P569" s="36">
        <f>K569/H569</f>
        <v>6201.5613910574875</v>
      </c>
      <c r="Q569" s="29">
        <v>9673</v>
      </c>
      <c r="R569" s="50" t="s">
        <v>78</v>
      </c>
    </row>
    <row r="570" spans="1:20" s="87" customFormat="1" ht="23.1" customHeight="1" x14ac:dyDescent="0.25">
      <c r="A570" s="90" t="s">
        <v>1301</v>
      </c>
      <c r="B570" s="47" t="s">
        <v>455</v>
      </c>
      <c r="C570" s="50" t="s">
        <v>308</v>
      </c>
      <c r="D570" s="39" t="s">
        <v>29</v>
      </c>
      <c r="E570" s="39" t="s">
        <v>28</v>
      </c>
      <c r="F570" s="50" t="s">
        <v>309</v>
      </c>
      <c r="G570" s="50" t="s">
        <v>939</v>
      </c>
      <c r="H570" s="22">
        <v>285.08999999999997</v>
      </c>
      <c r="I570" s="22">
        <v>0</v>
      </c>
      <c r="J570" s="22">
        <v>285.08999999999997</v>
      </c>
      <c r="K570" s="29">
        <f>SUM(L570:O570)</f>
        <v>1747600</v>
      </c>
      <c r="L570" s="35">
        <v>0</v>
      </c>
      <c r="M570" s="35">
        <v>0</v>
      </c>
      <c r="N570" s="35">
        <v>0</v>
      </c>
      <c r="O570" s="33">
        <v>1747600</v>
      </c>
      <c r="P570" s="36">
        <f>K570/H570</f>
        <v>6129.994036970782</v>
      </c>
      <c r="Q570" s="29">
        <v>9673</v>
      </c>
      <c r="R570" s="62" t="s">
        <v>79</v>
      </c>
    </row>
    <row r="571" spans="1:20" s="87" customFormat="1" ht="23.1" customHeight="1" x14ac:dyDescent="0.25">
      <c r="A571" s="90" t="s">
        <v>1302</v>
      </c>
      <c r="B571" s="47" t="s">
        <v>467</v>
      </c>
      <c r="C571" s="39">
        <v>1948</v>
      </c>
      <c r="D571" s="39">
        <v>2015</v>
      </c>
      <c r="E571" s="39" t="s">
        <v>28</v>
      </c>
      <c r="F571" s="41">
        <v>3</v>
      </c>
      <c r="G571" s="41">
        <v>2</v>
      </c>
      <c r="H571" s="22">
        <v>914.63</v>
      </c>
      <c r="I571" s="22">
        <v>224.4</v>
      </c>
      <c r="J571" s="22">
        <v>690.23</v>
      </c>
      <c r="K571" s="29">
        <f t="shared" si="84"/>
        <v>886320</v>
      </c>
      <c r="L571" s="35">
        <v>0</v>
      </c>
      <c r="M571" s="35">
        <v>0</v>
      </c>
      <c r="N571" s="35">
        <v>0</v>
      </c>
      <c r="O571" s="22">
        <v>886320</v>
      </c>
      <c r="P571" s="36">
        <f t="shared" si="83"/>
        <v>969.04759301575496</v>
      </c>
      <c r="Q571" s="29">
        <v>9673</v>
      </c>
      <c r="R571" s="50" t="s">
        <v>77</v>
      </c>
      <c r="S571" s="88"/>
      <c r="T571" s="88"/>
    </row>
    <row r="572" spans="1:20" s="87" customFormat="1" ht="23.1" customHeight="1" x14ac:dyDescent="0.25">
      <c r="A572" s="90" t="s">
        <v>1303</v>
      </c>
      <c r="B572" s="47" t="s">
        <v>469</v>
      </c>
      <c r="C572" s="39">
        <v>1953</v>
      </c>
      <c r="D572" s="39" t="s">
        <v>29</v>
      </c>
      <c r="E572" s="39" t="s">
        <v>28</v>
      </c>
      <c r="F572" s="41">
        <v>2</v>
      </c>
      <c r="G572" s="41">
        <v>2</v>
      </c>
      <c r="H572" s="22">
        <v>1179.5999999999999</v>
      </c>
      <c r="I572" s="22">
        <v>0</v>
      </c>
      <c r="J572" s="22">
        <v>1106.9000000000001</v>
      </c>
      <c r="K572" s="29">
        <f t="shared" si="84"/>
        <v>3062889.2</v>
      </c>
      <c r="L572" s="35">
        <v>0</v>
      </c>
      <c r="M572" s="35">
        <v>0</v>
      </c>
      <c r="N572" s="35">
        <v>0</v>
      </c>
      <c r="O572" s="22">
        <v>3062889.2</v>
      </c>
      <c r="P572" s="36">
        <f t="shared" si="83"/>
        <v>2596.5489996609022</v>
      </c>
      <c r="Q572" s="29">
        <v>9673</v>
      </c>
      <c r="R572" s="50" t="s">
        <v>77</v>
      </c>
    </row>
    <row r="573" spans="1:20" s="87" customFormat="1" ht="23.1" customHeight="1" x14ac:dyDescent="0.25">
      <c r="A573" s="90" t="s">
        <v>1304</v>
      </c>
      <c r="B573" s="47" t="s">
        <v>470</v>
      </c>
      <c r="C573" s="39">
        <v>1952</v>
      </c>
      <c r="D573" s="39" t="s">
        <v>29</v>
      </c>
      <c r="E573" s="39" t="s">
        <v>28</v>
      </c>
      <c r="F573" s="39">
        <v>3</v>
      </c>
      <c r="G573" s="39">
        <v>3</v>
      </c>
      <c r="H573" s="22">
        <v>2611.1999999999998</v>
      </c>
      <c r="I573" s="22">
        <v>0</v>
      </c>
      <c r="J573" s="22">
        <v>2205.6</v>
      </c>
      <c r="K573" s="29">
        <f t="shared" si="84"/>
        <v>6537382.4000000004</v>
      </c>
      <c r="L573" s="35">
        <v>0</v>
      </c>
      <c r="M573" s="35">
        <v>0</v>
      </c>
      <c r="N573" s="35">
        <v>0</v>
      </c>
      <c r="O573" s="33">
        <v>6537382.4000000004</v>
      </c>
      <c r="P573" s="36">
        <f t="shared" si="83"/>
        <v>2503.5931372549021</v>
      </c>
      <c r="Q573" s="29">
        <v>9673</v>
      </c>
      <c r="R573" s="50" t="s">
        <v>77</v>
      </c>
    </row>
    <row r="574" spans="1:20" s="87" customFormat="1" ht="23.1" customHeight="1" x14ac:dyDescent="0.25">
      <c r="A574" s="90" t="s">
        <v>1305</v>
      </c>
      <c r="B574" s="47" t="s">
        <v>471</v>
      </c>
      <c r="C574" s="39">
        <v>1950</v>
      </c>
      <c r="D574" s="39" t="s">
        <v>29</v>
      </c>
      <c r="E574" s="39" t="s">
        <v>28</v>
      </c>
      <c r="F574" s="41">
        <v>2</v>
      </c>
      <c r="G574" s="41">
        <v>2</v>
      </c>
      <c r="H574" s="22">
        <v>999.6</v>
      </c>
      <c r="I574" s="22">
        <v>0</v>
      </c>
      <c r="J574" s="22">
        <v>709</v>
      </c>
      <c r="K574" s="29">
        <f t="shared" si="84"/>
        <v>2626029.2000000002</v>
      </c>
      <c r="L574" s="35">
        <v>0</v>
      </c>
      <c r="M574" s="35">
        <v>0</v>
      </c>
      <c r="N574" s="35">
        <v>0</v>
      </c>
      <c r="O574" s="22">
        <v>2626029.2000000002</v>
      </c>
      <c r="P574" s="36">
        <f t="shared" si="83"/>
        <v>2627.0800320128051</v>
      </c>
      <c r="Q574" s="29">
        <v>9673</v>
      </c>
      <c r="R574" s="50" t="s">
        <v>77</v>
      </c>
    </row>
    <row r="575" spans="1:20" s="87" customFormat="1" ht="23.1" customHeight="1" x14ac:dyDescent="0.25">
      <c r="A575" s="90" t="s">
        <v>1306</v>
      </c>
      <c r="B575" s="47" t="s">
        <v>472</v>
      </c>
      <c r="C575" s="39">
        <v>1952</v>
      </c>
      <c r="D575" s="39" t="s">
        <v>29</v>
      </c>
      <c r="E575" s="39" t="s">
        <v>28</v>
      </c>
      <c r="F575" s="41">
        <v>3</v>
      </c>
      <c r="G575" s="41">
        <v>3</v>
      </c>
      <c r="H575" s="36">
        <v>2593.8000000000002</v>
      </c>
      <c r="I575" s="36">
        <v>0</v>
      </c>
      <c r="J575" s="36">
        <v>1764.41</v>
      </c>
      <c r="K575" s="29">
        <f t="shared" si="84"/>
        <v>6495152.5999999996</v>
      </c>
      <c r="L575" s="35">
        <v>0</v>
      </c>
      <c r="M575" s="35">
        <v>0</v>
      </c>
      <c r="N575" s="35">
        <v>0</v>
      </c>
      <c r="O575" s="22">
        <v>6495152.5999999996</v>
      </c>
      <c r="P575" s="36">
        <f t="shared" si="83"/>
        <v>2504.1069473359548</v>
      </c>
      <c r="Q575" s="29">
        <v>9673</v>
      </c>
      <c r="R575" s="50" t="s">
        <v>77</v>
      </c>
      <c r="S575" s="88"/>
      <c r="T575" s="88"/>
    </row>
    <row r="576" spans="1:20" s="87" customFormat="1" ht="23.1" customHeight="1" x14ac:dyDescent="0.25">
      <c r="A576" s="90" t="s">
        <v>1307</v>
      </c>
      <c r="B576" s="47" t="s">
        <v>468</v>
      </c>
      <c r="C576" s="39">
        <v>1953</v>
      </c>
      <c r="D576" s="39" t="s">
        <v>29</v>
      </c>
      <c r="E576" s="39" t="s">
        <v>28</v>
      </c>
      <c r="F576" s="41">
        <v>2</v>
      </c>
      <c r="G576" s="41">
        <v>2</v>
      </c>
      <c r="H576" s="22">
        <v>1170.2</v>
      </c>
      <c r="I576" s="22">
        <v>96.3</v>
      </c>
      <c r="J576" s="22">
        <v>1014.82</v>
      </c>
      <c r="K576" s="29">
        <f>SUM(L576:O576)</f>
        <v>3040075.4</v>
      </c>
      <c r="L576" s="35">
        <v>0</v>
      </c>
      <c r="M576" s="35">
        <v>0</v>
      </c>
      <c r="N576" s="35">
        <v>0</v>
      </c>
      <c r="O576" s="22">
        <v>3040075.4</v>
      </c>
      <c r="P576" s="36">
        <f>K576/H576</f>
        <v>2597.9109553922403</v>
      </c>
      <c r="Q576" s="29">
        <v>9673</v>
      </c>
      <c r="R576" s="50" t="s">
        <v>77</v>
      </c>
    </row>
    <row r="577" spans="1:21" s="111" customFormat="1" ht="23.1" customHeight="1" x14ac:dyDescent="0.25">
      <c r="A577" s="90" t="s">
        <v>1308</v>
      </c>
      <c r="B577" s="47" t="s">
        <v>486</v>
      </c>
      <c r="C577" s="39">
        <v>1949</v>
      </c>
      <c r="D577" s="39" t="s">
        <v>29</v>
      </c>
      <c r="E577" s="39" t="s">
        <v>28</v>
      </c>
      <c r="F577" s="41">
        <v>2</v>
      </c>
      <c r="G577" s="41">
        <v>2</v>
      </c>
      <c r="H577" s="29">
        <v>829.14</v>
      </c>
      <c r="I577" s="36">
        <v>0</v>
      </c>
      <c r="J577" s="29">
        <v>490.07</v>
      </c>
      <c r="K577" s="29">
        <f>SUM(L577:O577)</f>
        <v>2212322.7799999998</v>
      </c>
      <c r="L577" s="35">
        <v>0</v>
      </c>
      <c r="M577" s="35">
        <v>0</v>
      </c>
      <c r="N577" s="35">
        <v>0</v>
      </c>
      <c r="O577" s="22">
        <v>2212322.7799999998</v>
      </c>
      <c r="P577" s="36">
        <f>K577/H577</f>
        <v>2668.2137877801092</v>
      </c>
      <c r="Q577" s="29">
        <v>9673</v>
      </c>
      <c r="R577" s="50" t="s">
        <v>77</v>
      </c>
      <c r="S577" s="88"/>
      <c r="T577" s="88"/>
      <c r="U577" s="87"/>
    </row>
    <row r="578" spans="1:21" s="87" customFormat="1" ht="23.1" customHeight="1" x14ac:dyDescent="0.25">
      <c r="A578" s="90" t="s">
        <v>1309</v>
      </c>
      <c r="B578" s="47" t="s">
        <v>487</v>
      </c>
      <c r="C578" s="39" t="s">
        <v>940</v>
      </c>
      <c r="D578" s="39" t="s">
        <v>29</v>
      </c>
      <c r="E578" s="39" t="s">
        <v>28</v>
      </c>
      <c r="F578" s="41">
        <v>3</v>
      </c>
      <c r="G578" s="41">
        <v>3</v>
      </c>
      <c r="H578" s="22">
        <v>1109.26</v>
      </c>
      <c r="I578" s="22">
        <v>377.9</v>
      </c>
      <c r="J578" s="22">
        <v>731.36</v>
      </c>
      <c r="K578" s="29">
        <f>SUM(L578:O578)</f>
        <v>1339200</v>
      </c>
      <c r="L578" s="35">
        <v>0</v>
      </c>
      <c r="M578" s="35">
        <v>0</v>
      </c>
      <c r="N578" s="35">
        <v>0</v>
      </c>
      <c r="O578" s="22">
        <v>1339200</v>
      </c>
      <c r="P578" s="36">
        <f>K578/H578</f>
        <v>1207.2913473847429</v>
      </c>
      <c r="Q578" s="29">
        <v>9673</v>
      </c>
      <c r="R578" s="50" t="s">
        <v>77</v>
      </c>
    </row>
    <row r="579" spans="1:21" s="87" customFormat="1" ht="23.1" customHeight="1" x14ac:dyDescent="0.25">
      <c r="A579" s="90" t="s">
        <v>1310</v>
      </c>
      <c r="B579" s="47" t="s">
        <v>473</v>
      </c>
      <c r="C579" s="39">
        <v>1957</v>
      </c>
      <c r="D579" s="39" t="s">
        <v>29</v>
      </c>
      <c r="E579" s="39" t="s">
        <v>28</v>
      </c>
      <c r="F579" s="41">
        <v>4</v>
      </c>
      <c r="G579" s="41">
        <v>4</v>
      </c>
      <c r="H579" s="22">
        <v>3811.33</v>
      </c>
      <c r="I579" s="22">
        <v>529.54999999999995</v>
      </c>
      <c r="J579" s="22">
        <v>3281.78</v>
      </c>
      <c r="K579" s="29">
        <f t="shared" si="84"/>
        <v>9450097.9100000001</v>
      </c>
      <c r="L579" s="35">
        <v>0</v>
      </c>
      <c r="M579" s="35">
        <v>0</v>
      </c>
      <c r="N579" s="35">
        <v>0</v>
      </c>
      <c r="O579" s="22">
        <v>9450097.9100000001</v>
      </c>
      <c r="P579" s="36">
        <f t="shared" si="83"/>
        <v>2479.4751202336192</v>
      </c>
      <c r="Q579" s="29">
        <v>9673</v>
      </c>
      <c r="R579" s="50" t="s">
        <v>77</v>
      </c>
      <c r="U579" s="88"/>
    </row>
    <row r="580" spans="1:21" s="87" customFormat="1" ht="23.1" customHeight="1" x14ac:dyDescent="0.25">
      <c r="A580" s="90" t="s">
        <v>1311</v>
      </c>
      <c r="B580" s="47" t="s">
        <v>474</v>
      </c>
      <c r="C580" s="39">
        <v>1945</v>
      </c>
      <c r="D580" s="39" t="s">
        <v>29</v>
      </c>
      <c r="E580" s="39" t="s">
        <v>28</v>
      </c>
      <c r="F580" s="41">
        <v>4</v>
      </c>
      <c r="G580" s="41">
        <v>5</v>
      </c>
      <c r="H580" s="36">
        <v>2748.95</v>
      </c>
      <c r="I580" s="36">
        <v>792</v>
      </c>
      <c r="J580" s="36">
        <v>1956.95</v>
      </c>
      <c r="K580" s="29">
        <f t="shared" si="84"/>
        <v>6871701.6500000004</v>
      </c>
      <c r="L580" s="35">
        <v>0</v>
      </c>
      <c r="M580" s="35">
        <v>0</v>
      </c>
      <c r="N580" s="35">
        <v>0</v>
      </c>
      <c r="O580" s="22">
        <v>6871701.6500000004</v>
      </c>
      <c r="P580" s="36">
        <f t="shared" ref="P580:P642" si="86">K580/H580</f>
        <v>2499.7550519289184</v>
      </c>
      <c r="Q580" s="29">
        <v>9673</v>
      </c>
      <c r="R580" s="50" t="s">
        <v>78</v>
      </c>
    </row>
    <row r="581" spans="1:21" s="87" customFormat="1" ht="23.1" customHeight="1" x14ac:dyDescent="0.25">
      <c r="A581" s="90" t="s">
        <v>1312</v>
      </c>
      <c r="B581" s="47" t="s">
        <v>475</v>
      </c>
      <c r="C581" s="39">
        <v>1950</v>
      </c>
      <c r="D581" s="39" t="s">
        <v>29</v>
      </c>
      <c r="E581" s="39" t="s">
        <v>28</v>
      </c>
      <c r="F581" s="41">
        <v>3</v>
      </c>
      <c r="G581" s="41">
        <v>6</v>
      </c>
      <c r="H581" s="36">
        <v>2369.63</v>
      </c>
      <c r="I581" s="36">
        <v>871</v>
      </c>
      <c r="J581" s="36">
        <v>1498.63</v>
      </c>
      <c r="K581" s="29">
        <f t="shared" ref="K581:K643" si="87">SUM(L581:O581)</f>
        <v>1269900</v>
      </c>
      <c r="L581" s="35">
        <v>0</v>
      </c>
      <c r="M581" s="35">
        <v>0</v>
      </c>
      <c r="N581" s="35">
        <v>0</v>
      </c>
      <c r="O581" s="22">
        <v>1269900</v>
      </c>
      <c r="P581" s="36">
        <f t="shared" si="86"/>
        <v>535.90644953009541</v>
      </c>
      <c r="Q581" s="29">
        <v>9673</v>
      </c>
      <c r="R581" s="50" t="s">
        <v>77</v>
      </c>
      <c r="S581" s="88"/>
      <c r="T581" s="88"/>
    </row>
    <row r="582" spans="1:21" s="87" customFormat="1" ht="23.1" customHeight="1" x14ac:dyDescent="0.25">
      <c r="A582" s="90" t="s">
        <v>1313</v>
      </c>
      <c r="B582" s="47" t="s">
        <v>476</v>
      </c>
      <c r="C582" s="39">
        <v>1953</v>
      </c>
      <c r="D582" s="39" t="s">
        <v>29</v>
      </c>
      <c r="E582" s="39" t="s">
        <v>28</v>
      </c>
      <c r="F582" s="41">
        <v>4</v>
      </c>
      <c r="G582" s="41">
        <v>4</v>
      </c>
      <c r="H582" s="22">
        <v>4288.5</v>
      </c>
      <c r="I582" s="22">
        <v>1168.8</v>
      </c>
      <c r="J582" s="22">
        <v>1358.82</v>
      </c>
      <c r="K582" s="29">
        <f t="shared" si="87"/>
        <v>10608189.5</v>
      </c>
      <c r="L582" s="35">
        <v>0</v>
      </c>
      <c r="M582" s="35">
        <v>0</v>
      </c>
      <c r="N582" s="35">
        <v>0</v>
      </c>
      <c r="O582" s="22">
        <v>10608189.5</v>
      </c>
      <c r="P582" s="36">
        <f t="shared" si="86"/>
        <v>2473.6363530371923</v>
      </c>
      <c r="Q582" s="29">
        <v>9673</v>
      </c>
      <c r="R582" s="50" t="s">
        <v>77</v>
      </c>
    </row>
    <row r="583" spans="1:21" s="87" customFormat="1" ht="23.1" customHeight="1" x14ac:dyDescent="0.25">
      <c r="A583" s="90" t="s">
        <v>1314</v>
      </c>
      <c r="B583" s="47" t="s">
        <v>477</v>
      </c>
      <c r="C583" s="39">
        <v>1947</v>
      </c>
      <c r="D583" s="39" t="s">
        <v>29</v>
      </c>
      <c r="E583" s="39" t="s">
        <v>28</v>
      </c>
      <c r="F583" s="41">
        <v>3</v>
      </c>
      <c r="G583" s="41">
        <v>3</v>
      </c>
      <c r="H583" s="22">
        <v>2448</v>
      </c>
      <c r="I583" s="22">
        <v>293.2</v>
      </c>
      <c r="J583" s="22">
        <v>1030.9000000000001</v>
      </c>
      <c r="K583" s="29">
        <f t="shared" si="87"/>
        <v>6141296</v>
      </c>
      <c r="L583" s="35">
        <v>0</v>
      </c>
      <c r="M583" s="35">
        <v>0</v>
      </c>
      <c r="N583" s="35">
        <v>0</v>
      </c>
      <c r="O583" s="22">
        <v>6141296</v>
      </c>
      <c r="P583" s="36">
        <f t="shared" si="86"/>
        <v>2508.6993464052289</v>
      </c>
      <c r="Q583" s="29">
        <v>9673</v>
      </c>
      <c r="R583" s="50" t="s">
        <v>77</v>
      </c>
    </row>
    <row r="584" spans="1:21" s="87" customFormat="1" ht="23.1" customHeight="1" x14ac:dyDescent="0.25">
      <c r="A584" s="90" t="s">
        <v>1315</v>
      </c>
      <c r="B584" s="47" t="s">
        <v>478</v>
      </c>
      <c r="C584" s="39">
        <v>1947</v>
      </c>
      <c r="D584" s="39" t="s">
        <v>29</v>
      </c>
      <c r="E584" s="39" t="s">
        <v>28</v>
      </c>
      <c r="F584" s="41">
        <v>4</v>
      </c>
      <c r="G584" s="41">
        <v>3</v>
      </c>
      <c r="H584" s="22">
        <v>2187.9</v>
      </c>
      <c r="I584" s="22">
        <v>861.4</v>
      </c>
      <c r="J584" s="22">
        <v>1326.5</v>
      </c>
      <c r="K584" s="29">
        <f t="shared" si="87"/>
        <v>5510033.2999999998</v>
      </c>
      <c r="L584" s="35">
        <v>0</v>
      </c>
      <c r="M584" s="35">
        <v>0</v>
      </c>
      <c r="N584" s="35">
        <v>0</v>
      </c>
      <c r="O584" s="22">
        <v>5510033.2999999998</v>
      </c>
      <c r="P584" s="36">
        <f t="shared" si="86"/>
        <v>2518.4118561177384</v>
      </c>
      <c r="Q584" s="29">
        <v>9673</v>
      </c>
      <c r="R584" s="50" t="s">
        <v>77</v>
      </c>
    </row>
    <row r="585" spans="1:21" s="87" customFormat="1" ht="23.1" customHeight="1" x14ac:dyDescent="0.25">
      <c r="A585" s="90" t="s">
        <v>1316</v>
      </c>
      <c r="B585" s="47" t="s">
        <v>479</v>
      </c>
      <c r="C585" s="39">
        <v>1956</v>
      </c>
      <c r="D585" s="39" t="s">
        <v>29</v>
      </c>
      <c r="E585" s="39" t="s">
        <v>28</v>
      </c>
      <c r="F585" s="41">
        <v>3</v>
      </c>
      <c r="G585" s="41">
        <v>1</v>
      </c>
      <c r="H585" s="22">
        <v>614.6</v>
      </c>
      <c r="I585" s="22">
        <v>212.3</v>
      </c>
      <c r="J585" s="22">
        <v>402.3</v>
      </c>
      <c r="K585" s="29">
        <f t="shared" si="87"/>
        <v>1691634.2</v>
      </c>
      <c r="L585" s="35">
        <v>0</v>
      </c>
      <c r="M585" s="35">
        <v>0</v>
      </c>
      <c r="N585" s="35">
        <v>0</v>
      </c>
      <c r="O585" s="22">
        <v>1691634.2</v>
      </c>
      <c r="P585" s="36">
        <f t="shared" si="86"/>
        <v>2752.4149040026032</v>
      </c>
      <c r="Q585" s="29">
        <v>9673</v>
      </c>
      <c r="R585" s="50" t="s">
        <v>77</v>
      </c>
    </row>
    <row r="586" spans="1:21" s="87" customFormat="1" ht="23.1" customHeight="1" x14ac:dyDescent="0.25">
      <c r="A586" s="90" t="s">
        <v>1317</v>
      </c>
      <c r="B586" s="47" t="s">
        <v>480</v>
      </c>
      <c r="C586" s="39">
        <v>1917</v>
      </c>
      <c r="D586" s="39" t="s">
        <v>29</v>
      </c>
      <c r="E586" s="39" t="s">
        <v>28</v>
      </c>
      <c r="F586" s="41">
        <v>3</v>
      </c>
      <c r="G586" s="41">
        <v>1</v>
      </c>
      <c r="H586" s="22">
        <v>537.6</v>
      </c>
      <c r="I586" s="22">
        <v>129.1</v>
      </c>
      <c r="J586" s="22">
        <v>262.38</v>
      </c>
      <c r="K586" s="29">
        <f t="shared" si="87"/>
        <v>1504755.2</v>
      </c>
      <c r="L586" s="35">
        <v>0</v>
      </c>
      <c r="M586" s="35">
        <v>0</v>
      </c>
      <c r="N586" s="35">
        <v>0</v>
      </c>
      <c r="O586" s="22">
        <v>1504755.2</v>
      </c>
      <c r="P586" s="36">
        <f t="shared" si="86"/>
        <v>2799.0238095238092</v>
      </c>
      <c r="Q586" s="29">
        <v>9673</v>
      </c>
      <c r="R586" s="59" t="s">
        <v>77</v>
      </c>
    </row>
    <row r="587" spans="1:21" s="87" customFormat="1" ht="23.1" customHeight="1" x14ac:dyDescent="0.25">
      <c r="A587" s="90" t="s">
        <v>1318</v>
      </c>
      <c r="B587" s="47" t="s">
        <v>481</v>
      </c>
      <c r="C587" s="37">
        <v>1917</v>
      </c>
      <c r="D587" s="39" t="s">
        <v>29</v>
      </c>
      <c r="E587" s="39" t="s">
        <v>28</v>
      </c>
      <c r="F587" s="41">
        <v>3</v>
      </c>
      <c r="G587" s="41">
        <v>2</v>
      </c>
      <c r="H587" s="22">
        <v>980</v>
      </c>
      <c r="I587" s="36">
        <v>403.4</v>
      </c>
      <c r="J587" s="22">
        <v>576.6</v>
      </c>
      <c r="K587" s="29">
        <f t="shared" si="87"/>
        <v>3822297.5</v>
      </c>
      <c r="L587" s="35">
        <v>0</v>
      </c>
      <c r="M587" s="35">
        <v>0</v>
      </c>
      <c r="N587" s="35">
        <v>0</v>
      </c>
      <c r="O587" s="22">
        <v>3822297.5</v>
      </c>
      <c r="P587" s="36">
        <f t="shared" si="86"/>
        <v>3900.3035714285716</v>
      </c>
      <c r="Q587" s="29">
        <v>9673</v>
      </c>
      <c r="R587" s="59" t="s">
        <v>77</v>
      </c>
    </row>
    <row r="588" spans="1:21" s="87" customFormat="1" ht="23.1" customHeight="1" x14ac:dyDescent="0.25">
      <c r="A588" s="90" t="s">
        <v>1319</v>
      </c>
      <c r="B588" s="47" t="s">
        <v>482</v>
      </c>
      <c r="C588" s="39">
        <v>1917</v>
      </c>
      <c r="D588" s="39" t="s">
        <v>29</v>
      </c>
      <c r="E588" s="39" t="s">
        <v>28</v>
      </c>
      <c r="F588" s="41">
        <v>3</v>
      </c>
      <c r="G588" s="41">
        <v>1</v>
      </c>
      <c r="H588" s="22">
        <v>764.58</v>
      </c>
      <c r="I588" s="22">
        <v>118.3</v>
      </c>
      <c r="J588" s="22">
        <v>298.8</v>
      </c>
      <c r="K588" s="29">
        <f t="shared" si="87"/>
        <v>2055635.66</v>
      </c>
      <c r="L588" s="35">
        <v>0</v>
      </c>
      <c r="M588" s="35">
        <v>0</v>
      </c>
      <c r="N588" s="35">
        <v>0</v>
      </c>
      <c r="O588" s="22">
        <v>2055635.66</v>
      </c>
      <c r="P588" s="36">
        <f t="shared" si="86"/>
        <v>2688.5815218812941</v>
      </c>
      <c r="Q588" s="29">
        <v>9673</v>
      </c>
      <c r="R588" s="59" t="s">
        <v>77</v>
      </c>
    </row>
    <row r="589" spans="1:21" s="87" customFormat="1" ht="23.1" customHeight="1" x14ac:dyDescent="0.25">
      <c r="A589" s="90" t="s">
        <v>1320</v>
      </c>
      <c r="B589" s="86" t="s">
        <v>483</v>
      </c>
      <c r="C589" s="46">
        <v>1953</v>
      </c>
      <c r="D589" s="39" t="s">
        <v>29</v>
      </c>
      <c r="E589" s="39" t="s">
        <v>28</v>
      </c>
      <c r="F589" s="46">
        <v>4</v>
      </c>
      <c r="G589" s="46">
        <v>5</v>
      </c>
      <c r="H589" s="36">
        <v>7494</v>
      </c>
      <c r="I589" s="36">
        <v>1233.3</v>
      </c>
      <c r="J589" s="36">
        <v>3498.41</v>
      </c>
      <c r="K589" s="29">
        <f t="shared" si="87"/>
        <v>18387938</v>
      </c>
      <c r="L589" s="35">
        <v>0</v>
      </c>
      <c r="M589" s="35">
        <v>0</v>
      </c>
      <c r="N589" s="35">
        <v>0</v>
      </c>
      <c r="O589" s="35">
        <v>18387938</v>
      </c>
      <c r="P589" s="36">
        <f t="shared" si="86"/>
        <v>2453.6880170803311</v>
      </c>
      <c r="Q589" s="29">
        <v>9673</v>
      </c>
      <c r="R589" s="50" t="s">
        <v>77</v>
      </c>
    </row>
    <row r="590" spans="1:21" s="87" customFormat="1" ht="23.1" customHeight="1" x14ac:dyDescent="0.25">
      <c r="A590" s="90" t="s">
        <v>1321</v>
      </c>
      <c r="B590" s="47" t="s">
        <v>484</v>
      </c>
      <c r="C590" s="39">
        <v>1949</v>
      </c>
      <c r="D590" s="39" t="s">
        <v>29</v>
      </c>
      <c r="E590" s="39" t="s">
        <v>28</v>
      </c>
      <c r="F590" s="41">
        <v>3</v>
      </c>
      <c r="G590" s="41">
        <v>3</v>
      </c>
      <c r="H590" s="29">
        <v>2997.9</v>
      </c>
      <c r="I590" s="29">
        <v>294.10000000000002</v>
      </c>
      <c r="J590" s="29">
        <v>1566.03</v>
      </c>
      <c r="K590" s="29">
        <f t="shared" si="87"/>
        <v>7475903.2999999998</v>
      </c>
      <c r="L590" s="35">
        <v>0</v>
      </c>
      <c r="M590" s="35">
        <v>0</v>
      </c>
      <c r="N590" s="35">
        <v>0</v>
      </c>
      <c r="O590" s="29">
        <v>7475903.2999999998</v>
      </c>
      <c r="P590" s="36">
        <f t="shared" si="86"/>
        <v>2493.7133660228824</v>
      </c>
      <c r="Q590" s="29">
        <v>9673</v>
      </c>
      <c r="R590" s="50" t="s">
        <v>77</v>
      </c>
    </row>
    <row r="591" spans="1:21" s="111" customFormat="1" ht="23.1" customHeight="1" x14ac:dyDescent="0.25">
      <c r="A591" s="90" t="s">
        <v>1322</v>
      </c>
      <c r="B591" s="86" t="s">
        <v>485</v>
      </c>
      <c r="C591" s="39">
        <v>1917</v>
      </c>
      <c r="D591" s="39" t="s">
        <v>29</v>
      </c>
      <c r="E591" s="39" t="s">
        <v>28</v>
      </c>
      <c r="F591" s="41">
        <v>2</v>
      </c>
      <c r="G591" s="41">
        <v>1</v>
      </c>
      <c r="H591" s="29">
        <v>925.82</v>
      </c>
      <c r="I591" s="36">
        <v>302.8</v>
      </c>
      <c r="J591" s="29">
        <v>221.9</v>
      </c>
      <c r="K591" s="29">
        <f t="shared" si="87"/>
        <v>2446965.14</v>
      </c>
      <c r="L591" s="35">
        <v>0</v>
      </c>
      <c r="M591" s="35">
        <v>0</v>
      </c>
      <c r="N591" s="35">
        <v>0</v>
      </c>
      <c r="O591" s="22">
        <v>2446965.14</v>
      </c>
      <c r="P591" s="36">
        <f t="shared" si="86"/>
        <v>2643.0247132271934</v>
      </c>
      <c r="Q591" s="29">
        <v>9673</v>
      </c>
      <c r="R591" s="59" t="s">
        <v>77</v>
      </c>
      <c r="S591" s="87"/>
      <c r="T591" s="87"/>
      <c r="U591" s="88"/>
    </row>
    <row r="592" spans="1:21" s="87" customFormat="1" ht="23.1" customHeight="1" x14ac:dyDescent="0.25">
      <c r="A592" s="90" t="s">
        <v>1323</v>
      </c>
      <c r="B592" s="47" t="s">
        <v>488</v>
      </c>
      <c r="C592" s="39">
        <v>1961</v>
      </c>
      <c r="D592" s="39" t="s">
        <v>29</v>
      </c>
      <c r="E592" s="39" t="s">
        <v>28</v>
      </c>
      <c r="F592" s="41">
        <v>2</v>
      </c>
      <c r="G592" s="41">
        <v>2</v>
      </c>
      <c r="H592" s="22">
        <v>561.4</v>
      </c>
      <c r="I592" s="22">
        <v>0</v>
      </c>
      <c r="J592" s="22">
        <v>561.4</v>
      </c>
      <c r="K592" s="29">
        <f t="shared" si="87"/>
        <v>3024900</v>
      </c>
      <c r="L592" s="35">
        <v>0</v>
      </c>
      <c r="M592" s="35">
        <v>0</v>
      </c>
      <c r="N592" s="35">
        <v>0</v>
      </c>
      <c r="O592" s="22">
        <v>3024900</v>
      </c>
      <c r="P592" s="36">
        <f t="shared" si="86"/>
        <v>5388.1368008550053</v>
      </c>
      <c r="Q592" s="29">
        <v>9673</v>
      </c>
      <c r="R592" s="59" t="s">
        <v>79</v>
      </c>
    </row>
    <row r="593" spans="1:20" s="87" customFormat="1" ht="23.1" customHeight="1" x14ac:dyDescent="0.25">
      <c r="A593" s="90" t="s">
        <v>1324</v>
      </c>
      <c r="B593" s="47" t="s">
        <v>489</v>
      </c>
      <c r="C593" s="39">
        <v>1960</v>
      </c>
      <c r="D593" s="39" t="s">
        <v>29</v>
      </c>
      <c r="E593" s="39" t="s">
        <v>28</v>
      </c>
      <c r="F593" s="41">
        <v>2</v>
      </c>
      <c r="G593" s="41">
        <v>1</v>
      </c>
      <c r="H593" s="22">
        <v>274.10000000000002</v>
      </c>
      <c r="I593" s="22">
        <v>0</v>
      </c>
      <c r="J593" s="22">
        <v>274.10000000000002</v>
      </c>
      <c r="K593" s="29">
        <f t="shared" si="87"/>
        <v>1509100</v>
      </c>
      <c r="L593" s="35">
        <v>0</v>
      </c>
      <c r="M593" s="35">
        <v>0</v>
      </c>
      <c r="N593" s="35">
        <v>0</v>
      </c>
      <c r="O593" s="22">
        <v>1509100</v>
      </c>
      <c r="P593" s="36">
        <f t="shared" si="86"/>
        <v>5505.6548704852239</v>
      </c>
      <c r="Q593" s="29">
        <v>9673</v>
      </c>
      <c r="R593" s="62" t="s">
        <v>79</v>
      </c>
    </row>
    <row r="594" spans="1:20" s="87" customFormat="1" ht="23.1" customHeight="1" x14ac:dyDescent="0.25">
      <c r="A594" s="90" t="s">
        <v>1325</v>
      </c>
      <c r="B594" s="47" t="s">
        <v>490</v>
      </c>
      <c r="C594" s="39">
        <v>1960</v>
      </c>
      <c r="D594" s="39" t="s">
        <v>29</v>
      </c>
      <c r="E594" s="39" t="s">
        <v>28</v>
      </c>
      <c r="F594" s="41">
        <v>2</v>
      </c>
      <c r="G594" s="41">
        <v>2</v>
      </c>
      <c r="H594" s="22">
        <v>542</v>
      </c>
      <c r="I594" s="22">
        <v>0</v>
      </c>
      <c r="J594" s="22">
        <v>542</v>
      </c>
      <c r="K594" s="29">
        <f t="shared" si="87"/>
        <v>2855300</v>
      </c>
      <c r="L594" s="35">
        <v>0</v>
      </c>
      <c r="M594" s="35">
        <v>0</v>
      </c>
      <c r="N594" s="35">
        <v>0</v>
      </c>
      <c r="O594" s="22">
        <v>2855300</v>
      </c>
      <c r="P594" s="36">
        <f t="shared" si="86"/>
        <v>5268.0811808118078</v>
      </c>
      <c r="Q594" s="29">
        <v>9673</v>
      </c>
      <c r="R594" s="62" t="s">
        <v>79</v>
      </c>
      <c r="S594" s="88"/>
      <c r="T594" s="88"/>
    </row>
    <row r="595" spans="1:20" s="87" customFormat="1" ht="23.1" customHeight="1" x14ac:dyDescent="0.25">
      <c r="A595" s="90" t="s">
        <v>1326</v>
      </c>
      <c r="B595" s="47" t="s">
        <v>491</v>
      </c>
      <c r="C595" s="39">
        <v>1960</v>
      </c>
      <c r="D595" s="39" t="s">
        <v>29</v>
      </c>
      <c r="E595" s="39" t="s">
        <v>28</v>
      </c>
      <c r="F595" s="41">
        <v>2</v>
      </c>
      <c r="G595" s="41">
        <v>2</v>
      </c>
      <c r="H595" s="22">
        <v>565.4</v>
      </c>
      <c r="I595" s="22">
        <v>0</v>
      </c>
      <c r="J595" s="22">
        <v>565.4</v>
      </c>
      <c r="K595" s="29">
        <f t="shared" si="87"/>
        <v>2270180</v>
      </c>
      <c r="L595" s="35">
        <v>0</v>
      </c>
      <c r="M595" s="35">
        <v>0</v>
      </c>
      <c r="N595" s="35">
        <v>0</v>
      </c>
      <c r="O595" s="22">
        <v>2270180</v>
      </c>
      <c r="P595" s="36">
        <f t="shared" si="86"/>
        <v>4015.1750972762648</v>
      </c>
      <c r="Q595" s="29">
        <v>9673</v>
      </c>
      <c r="R595" s="62" t="s">
        <v>79</v>
      </c>
    </row>
    <row r="596" spans="1:20" s="87" customFormat="1" ht="23.1" customHeight="1" x14ac:dyDescent="0.25">
      <c r="A596" s="90" t="s">
        <v>1327</v>
      </c>
      <c r="B596" s="47" t="s">
        <v>492</v>
      </c>
      <c r="C596" s="39">
        <v>1959</v>
      </c>
      <c r="D596" s="39" t="s">
        <v>29</v>
      </c>
      <c r="E596" s="39" t="s">
        <v>28</v>
      </c>
      <c r="F596" s="41">
        <v>2</v>
      </c>
      <c r="G596" s="41">
        <v>1</v>
      </c>
      <c r="H596" s="22">
        <v>689.82</v>
      </c>
      <c r="I596" s="22">
        <v>0</v>
      </c>
      <c r="J596" s="22">
        <v>689.82</v>
      </c>
      <c r="K596" s="29">
        <f t="shared" si="87"/>
        <v>5702660</v>
      </c>
      <c r="L596" s="35">
        <v>0</v>
      </c>
      <c r="M596" s="35">
        <v>0</v>
      </c>
      <c r="N596" s="35">
        <v>0</v>
      </c>
      <c r="O596" s="22">
        <v>5702660</v>
      </c>
      <c r="P596" s="36">
        <f t="shared" si="86"/>
        <v>8266.8812153895215</v>
      </c>
      <c r="Q596" s="29">
        <v>9673</v>
      </c>
      <c r="R596" s="50" t="s">
        <v>78</v>
      </c>
    </row>
    <row r="597" spans="1:20" s="87" customFormat="1" ht="23.1" customHeight="1" x14ac:dyDescent="0.25">
      <c r="A597" s="90" t="s">
        <v>1930</v>
      </c>
      <c r="B597" s="47" t="s">
        <v>493</v>
      </c>
      <c r="C597" s="39">
        <v>1960</v>
      </c>
      <c r="D597" s="39" t="s">
        <v>29</v>
      </c>
      <c r="E597" s="39" t="s">
        <v>28</v>
      </c>
      <c r="F597" s="41">
        <v>2</v>
      </c>
      <c r="G597" s="41">
        <v>2</v>
      </c>
      <c r="H597" s="22">
        <v>555.23</v>
      </c>
      <c r="I597" s="22">
        <v>0</v>
      </c>
      <c r="J597" s="22">
        <v>555.23</v>
      </c>
      <c r="K597" s="29">
        <f t="shared" si="87"/>
        <v>2959180</v>
      </c>
      <c r="L597" s="35">
        <v>0</v>
      </c>
      <c r="M597" s="35">
        <v>0</v>
      </c>
      <c r="N597" s="35">
        <v>0</v>
      </c>
      <c r="O597" s="22">
        <v>2959180</v>
      </c>
      <c r="P597" s="36">
        <f t="shared" si="86"/>
        <v>5329.6471732435202</v>
      </c>
      <c r="Q597" s="29">
        <v>9673</v>
      </c>
      <c r="R597" s="62" t="s">
        <v>79</v>
      </c>
    </row>
    <row r="598" spans="1:20" s="87" customFormat="1" ht="23.1" customHeight="1" x14ac:dyDescent="0.25">
      <c r="A598" s="90" t="s">
        <v>1328</v>
      </c>
      <c r="B598" s="47" t="s">
        <v>494</v>
      </c>
      <c r="C598" s="39">
        <v>1959</v>
      </c>
      <c r="D598" s="39" t="s">
        <v>29</v>
      </c>
      <c r="E598" s="39" t="s">
        <v>28</v>
      </c>
      <c r="F598" s="41">
        <v>2</v>
      </c>
      <c r="G598" s="41">
        <v>1</v>
      </c>
      <c r="H598" s="22">
        <v>307.11</v>
      </c>
      <c r="I598" s="22">
        <v>0</v>
      </c>
      <c r="J598" s="22">
        <v>307.11</v>
      </c>
      <c r="K598" s="29">
        <f t="shared" si="87"/>
        <v>1615100</v>
      </c>
      <c r="L598" s="35">
        <v>0</v>
      </c>
      <c r="M598" s="35">
        <v>0</v>
      </c>
      <c r="N598" s="35">
        <v>0</v>
      </c>
      <c r="O598" s="22">
        <v>1615100</v>
      </c>
      <c r="P598" s="36">
        <f t="shared" si="86"/>
        <v>5259.0277099410632</v>
      </c>
      <c r="Q598" s="29">
        <v>9673</v>
      </c>
      <c r="R598" s="50" t="s">
        <v>78</v>
      </c>
    </row>
    <row r="599" spans="1:20" s="89" customFormat="1" ht="23.1" customHeight="1" x14ac:dyDescent="0.25">
      <c r="A599" s="90" t="s">
        <v>1329</v>
      </c>
      <c r="B599" s="47" t="s">
        <v>1826</v>
      </c>
      <c r="C599" s="46">
        <v>1953</v>
      </c>
      <c r="D599" s="46" t="s">
        <v>29</v>
      </c>
      <c r="E599" s="46" t="s">
        <v>28</v>
      </c>
      <c r="F599" s="48">
        <v>2</v>
      </c>
      <c r="G599" s="48">
        <v>2</v>
      </c>
      <c r="H599" s="49">
        <v>939.1</v>
      </c>
      <c r="I599" s="49">
        <v>504.8</v>
      </c>
      <c r="J599" s="49">
        <v>261.5</v>
      </c>
      <c r="K599" s="36">
        <f>SUM(L599:O599)</f>
        <v>3469751.15</v>
      </c>
      <c r="L599" s="36">
        <v>0</v>
      </c>
      <c r="M599" s="36">
        <v>0</v>
      </c>
      <c r="N599" s="36">
        <v>0</v>
      </c>
      <c r="O599" s="22">
        <v>3469751.15</v>
      </c>
      <c r="P599" s="36">
        <f>K599/H599</f>
        <v>3694.7621659035244</v>
      </c>
      <c r="Q599" s="36">
        <v>9673</v>
      </c>
      <c r="R599" s="50" t="s">
        <v>77</v>
      </c>
    </row>
    <row r="600" spans="1:20" s="87" customFormat="1" ht="23.1" customHeight="1" x14ac:dyDescent="0.25">
      <c r="A600" s="90" t="s">
        <v>1330</v>
      </c>
      <c r="B600" s="47" t="s">
        <v>495</v>
      </c>
      <c r="C600" s="39">
        <v>1960</v>
      </c>
      <c r="D600" s="39" t="s">
        <v>29</v>
      </c>
      <c r="E600" s="39" t="s">
        <v>28</v>
      </c>
      <c r="F600" s="39">
        <v>2</v>
      </c>
      <c r="G600" s="39">
        <v>1</v>
      </c>
      <c r="H600" s="22">
        <v>278.89999999999998</v>
      </c>
      <c r="I600" s="22">
        <v>0</v>
      </c>
      <c r="J600" s="22">
        <v>278.89999999999998</v>
      </c>
      <c r="K600" s="29">
        <f t="shared" si="87"/>
        <v>1752900</v>
      </c>
      <c r="L600" s="35">
        <v>0</v>
      </c>
      <c r="M600" s="35">
        <v>0</v>
      </c>
      <c r="N600" s="35">
        <v>0</v>
      </c>
      <c r="O600" s="33">
        <v>1752900</v>
      </c>
      <c r="P600" s="36">
        <f t="shared" si="86"/>
        <v>6285.0484044460381</v>
      </c>
      <c r="Q600" s="29">
        <v>9673</v>
      </c>
      <c r="R600" s="62" t="s">
        <v>79</v>
      </c>
    </row>
    <row r="601" spans="1:20" s="87" customFormat="1" ht="23.1" customHeight="1" x14ac:dyDescent="0.25">
      <c r="A601" s="90" t="s">
        <v>1331</v>
      </c>
      <c r="B601" s="86" t="s">
        <v>512</v>
      </c>
      <c r="C601" s="39">
        <v>1958</v>
      </c>
      <c r="D601" s="39" t="s">
        <v>29</v>
      </c>
      <c r="E601" s="39" t="s">
        <v>28</v>
      </c>
      <c r="F601" s="48">
        <v>2</v>
      </c>
      <c r="G601" s="48">
        <v>2</v>
      </c>
      <c r="H601" s="36">
        <v>860.37</v>
      </c>
      <c r="I601" s="36">
        <v>298.2</v>
      </c>
      <c r="J601" s="36">
        <v>562.16999999999996</v>
      </c>
      <c r="K601" s="29">
        <f>SUM(L601:O601)</f>
        <v>3502430</v>
      </c>
      <c r="L601" s="35">
        <v>0</v>
      </c>
      <c r="M601" s="35">
        <v>0</v>
      </c>
      <c r="N601" s="35">
        <v>0</v>
      </c>
      <c r="O601" s="22">
        <v>3502430</v>
      </c>
      <c r="P601" s="36">
        <f>K601/H601</f>
        <v>4070.8416146541604</v>
      </c>
      <c r="Q601" s="29">
        <v>9673</v>
      </c>
      <c r="R601" s="59" t="s">
        <v>78</v>
      </c>
    </row>
    <row r="602" spans="1:20" s="87" customFormat="1" ht="39.75" customHeight="1" x14ac:dyDescent="0.25">
      <c r="A602" s="90" t="s">
        <v>1332</v>
      </c>
      <c r="B602" s="86" t="s">
        <v>496</v>
      </c>
      <c r="C602" s="39">
        <v>1962</v>
      </c>
      <c r="D602" s="39" t="s">
        <v>29</v>
      </c>
      <c r="E602" s="39" t="s">
        <v>131</v>
      </c>
      <c r="F602" s="41">
        <v>2</v>
      </c>
      <c r="G602" s="41">
        <v>2</v>
      </c>
      <c r="H602" s="29">
        <v>547.25</v>
      </c>
      <c r="I602" s="29">
        <v>0</v>
      </c>
      <c r="J602" s="29">
        <v>547.25</v>
      </c>
      <c r="K602" s="29">
        <f t="shared" si="87"/>
        <v>5527465.75</v>
      </c>
      <c r="L602" s="35">
        <v>0</v>
      </c>
      <c r="M602" s="35">
        <v>0</v>
      </c>
      <c r="N602" s="35">
        <v>0</v>
      </c>
      <c r="O602" s="29">
        <v>5527465.75</v>
      </c>
      <c r="P602" s="36">
        <f t="shared" si="86"/>
        <v>10100.439926907264</v>
      </c>
      <c r="Q602" s="29">
        <v>9673</v>
      </c>
      <c r="R602" s="59" t="s">
        <v>79</v>
      </c>
    </row>
    <row r="603" spans="1:20" s="87" customFormat="1" ht="23.1" customHeight="1" x14ac:dyDescent="0.25">
      <c r="A603" s="90" t="s">
        <v>1333</v>
      </c>
      <c r="B603" s="86" t="s">
        <v>497</v>
      </c>
      <c r="C603" s="39">
        <v>1958</v>
      </c>
      <c r="D603" s="39" t="s">
        <v>29</v>
      </c>
      <c r="E603" s="39" t="s">
        <v>28</v>
      </c>
      <c r="F603" s="48">
        <v>2</v>
      </c>
      <c r="G603" s="48">
        <v>2</v>
      </c>
      <c r="H603" s="36">
        <v>424.44</v>
      </c>
      <c r="I603" s="36">
        <v>0</v>
      </c>
      <c r="J603" s="36">
        <v>424.44</v>
      </c>
      <c r="K603" s="29">
        <f t="shared" si="87"/>
        <v>2279190</v>
      </c>
      <c r="L603" s="35">
        <v>0</v>
      </c>
      <c r="M603" s="35">
        <v>0</v>
      </c>
      <c r="N603" s="35">
        <v>0</v>
      </c>
      <c r="O603" s="22">
        <v>2279190</v>
      </c>
      <c r="P603" s="36">
        <f t="shared" si="86"/>
        <v>5369.8756007916318</v>
      </c>
      <c r="Q603" s="29">
        <v>9673</v>
      </c>
      <c r="R603" s="59" t="s">
        <v>78</v>
      </c>
      <c r="S603" s="88"/>
      <c r="T603" s="88"/>
    </row>
    <row r="604" spans="1:20" s="87" customFormat="1" ht="23.1" customHeight="1" x14ac:dyDescent="0.25">
      <c r="A604" s="90" t="s">
        <v>1334</v>
      </c>
      <c r="B604" s="86" t="s">
        <v>498</v>
      </c>
      <c r="C604" s="46">
        <v>1958</v>
      </c>
      <c r="D604" s="39" t="s">
        <v>29</v>
      </c>
      <c r="E604" s="39" t="s">
        <v>28</v>
      </c>
      <c r="F604" s="46">
        <v>2</v>
      </c>
      <c r="G604" s="46">
        <v>2</v>
      </c>
      <c r="H604" s="36">
        <v>430.3</v>
      </c>
      <c r="I604" s="36">
        <v>0</v>
      </c>
      <c r="J604" s="36">
        <v>430.3</v>
      </c>
      <c r="K604" s="29">
        <f t="shared" si="87"/>
        <v>2310990</v>
      </c>
      <c r="L604" s="35">
        <v>0</v>
      </c>
      <c r="M604" s="35">
        <v>0</v>
      </c>
      <c r="N604" s="35">
        <v>0</v>
      </c>
      <c r="O604" s="35">
        <v>2310990</v>
      </c>
      <c r="P604" s="36">
        <f t="shared" si="86"/>
        <v>5370.6483848477801</v>
      </c>
      <c r="Q604" s="29">
        <v>9673</v>
      </c>
      <c r="R604" s="59" t="s">
        <v>78</v>
      </c>
    </row>
    <row r="605" spans="1:20" s="87" customFormat="1" ht="23.1" customHeight="1" x14ac:dyDescent="0.25">
      <c r="A605" s="90" t="s">
        <v>1335</v>
      </c>
      <c r="B605" s="86" t="s">
        <v>499</v>
      </c>
      <c r="C605" s="39">
        <v>1958</v>
      </c>
      <c r="D605" s="39" t="s">
        <v>29</v>
      </c>
      <c r="E605" s="39" t="s">
        <v>28</v>
      </c>
      <c r="F605" s="41">
        <v>2</v>
      </c>
      <c r="G605" s="41">
        <v>2</v>
      </c>
      <c r="H605" s="29">
        <v>437.3</v>
      </c>
      <c r="I605" s="29">
        <v>0</v>
      </c>
      <c r="J605" s="29">
        <v>437.3</v>
      </c>
      <c r="K605" s="29">
        <f t="shared" si="87"/>
        <v>2297740</v>
      </c>
      <c r="L605" s="35">
        <v>0</v>
      </c>
      <c r="M605" s="35">
        <v>0</v>
      </c>
      <c r="N605" s="35">
        <v>0</v>
      </c>
      <c r="O605" s="29">
        <v>2297740</v>
      </c>
      <c r="P605" s="36">
        <f t="shared" si="86"/>
        <v>5254.3791447518861</v>
      </c>
      <c r="Q605" s="29">
        <v>9673</v>
      </c>
      <c r="R605" s="59" t="s">
        <v>78</v>
      </c>
    </row>
    <row r="606" spans="1:20" s="87" customFormat="1" ht="23.1" customHeight="1" x14ac:dyDescent="0.25">
      <c r="A606" s="90" t="s">
        <v>1336</v>
      </c>
      <c r="B606" s="86" t="s">
        <v>500</v>
      </c>
      <c r="C606" s="39">
        <v>1958</v>
      </c>
      <c r="D606" s="39" t="s">
        <v>29</v>
      </c>
      <c r="E606" s="39" t="s">
        <v>28</v>
      </c>
      <c r="F606" s="41">
        <v>2</v>
      </c>
      <c r="G606" s="41">
        <v>2</v>
      </c>
      <c r="H606" s="22">
        <v>422</v>
      </c>
      <c r="I606" s="22">
        <v>0</v>
      </c>
      <c r="J606" s="22">
        <v>422</v>
      </c>
      <c r="K606" s="29">
        <f t="shared" si="87"/>
        <v>2300390</v>
      </c>
      <c r="L606" s="35">
        <v>0</v>
      </c>
      <c r="M606" s="35">
        <v>0</v>
      </c>
      <c r="N606" s="35">
        <v>0</v>
      </c>
      <c r="O606" s="22">
        <v>2300390</v>
      </c>
      <c r="P606" s="36">
        <f t="shared" si="86"/>
        <v>5451.1611374407585</v>
      </c>
      <c r="Q606" s="29">
        <v>9673</v>
      </c>
      <c r="R606" s="59" t="s">
        <v>78</v>
      </c>
      <c r="S606" s="88"/>
      <c r="T606" s="88"/>
    </row>
    <row r="607" spans="1:20" s="87" customFormat="1" ht="23.1" customHeight="1" x14ac:dyDescent="0.25">
      <c r="A607" s="90" t="s">
        <v>1337</v>
      </c>
      <c r="B607" s="86" t="s">
        <v>501</v>
      </c>
      <c r="C607" s="39">
        <v>1958</v>
      </c>
      <c r="D607" s="39" t="s">
        <v>29</v>
      </c>
      <c r="E607" s="39" t="s">
        <v>28</v>
      </c>
      <c r="F607" s="41">
        <v>2</v>
      </c>
      <c r="G607" s="41">
        <v>2</v>
      </c>
      <c r="H607" s="22">
        <v>435.86</v>
      </c>
      <c r="I607" s="22">
        <v>0</v>
      </c>
      <c r="J607" s="22">
        <v>435.86</v>
      </c>
      <c r="K607" s="29">
        <f t="shared" si="87"/>
        <v>2325830</v>
      </c>
      <c r="L607" s="35">
        <v>0</v>
      </c>
      <c r="M607" s="35">
        <v>0</v>
      </c>
      <c r="N607" s="35">
        <v>0</v>
      </c>
      <c r="O607" s="33">
        <v>2325830</v>
      </c>
      <c r="P607" s="36">
        <f t="shared" si="86"/>
        <v>5336.1859312623319</v>
      </c>
      <c r="Q607" s="29">
        <v>9673</v>
      </c>
      <c r="R607" s="59" t="s">
        <v>78</v>
      </c>
    </row>
    <row r="608" spans="1:20" s="87" customFormat="1" ht="23.1" customHeight="1" x14ac:dyDescent="0.25">
      <c r="A608" s="90" t="s">
        <v>1791</v>
      </c>
      <c r="B608" s="86" t="s">
        <v>502</v>
      </c>
      <c r="C608" s="39">
        <v>1958</v>
      </c>
      <c r="D608" s="39" t="s">
        <v>29</v>
      </c>
      <c r="E608" s="39" t="s">
        <v>28</v>
      </c>
      <c r="F608" s="41">
        <v>2</v>
      </c>
      <c r="G608" s="41">
        <v>2</v>
      </c>
      <c r="H608" s="29">
        <v>439.65</v>
      </c>
      <c r="I608" s="29">
        <v>0</v>
      </c>
      <c r="J608" s="29">
        <v>439.65</v>
      </c>
      <c r="K608" s="29">
        <f t="shared" si="87"/>
        <v>2357100</v>
      </c>
      <c r="L608" s="35">
        <v>0</v>
      </c>
      <c r="M608" s="35">
        <v>0</v>
      </c>
      <c r="N608" s="35">
        <v>0</v>
      </c>
      <c r="O608" s="29">
        <v>2357100</v>
      </c>
      <c r="P608" s="36">
        <f t="shared" si="86"/>
        <v>5361.3101330603895</v>
      </c>
      <c r="Q608" s="29">
        <v>9673</v>
      </c>
      <c r="R608" s="59" t="s">
        <v>78</v>
      </c>
    </row>
    <row r="609" spans="1:21" s="87" customFormat="1" ht="23.1" customHeight="1" x14ac:dyDescent="0.25">
      <c r="A609" s="90" t="s">
        <v>1338</v>
      </c>
      <c r="B609" s="86" t="s">
        <v>503</v>
      </c>
      <c r="C609" s="39">
        <v>1958</v>
      </c>
      <c r="D609" s="39" t="s">
        <v>29</v>
      </c>
      <c r="E609" s="39" t="s">
        <v>28</v>
      </c>
      <c r="F609" s="41">
        <v>2</v>
      </c>
      <c r="G609" s="41">
        <v>2</v>
      </c>
      <c r="H609" s="22">
        <v>372.35</v>
      </c>
      <c r="I609" s="22">
        <v>0</v>
      </c>
      <c r="J609" s="22">
        <v>372.35</v>
      </c>
      <c r="K609" s="29">
        <f t="shared" si="87"/>
        <v>2342790</v>
      </c>
      <c r="L609" s="35">
        <v>0</v>
      </c>
      <c r="M609" s="35">
        <v>0</v>
      </c>
      <c r="N609" s="35">
        <v>0</v>
      </c>
      <c r="O609" s="22">
        <v>2342790</v>
      </c>
      <c r="P609" s="36">
        <f t="shared" si="86"/>
        <v>6291.902779642809</v>
      </c>
      <c r="Q609" s="29">
        <v>9673</v>
      </c>
      <c r="R609" s="59" t="s">
        <v>78</v>
      </c>
      <c r="U609" s="88"/>
    </row>
    <row r="610" spans="1:21" s="87" customFormat="1" ht="23.1" customHeight="1" x14ac:dyDescent="0.25">
      <c r="A610" s="90" t="s">
        <v>1339</v>
      </c>
      <c r="B610" s="86" t="s">
        <v>504</v>
      </c>
      <c r="C610" s="46">
        <v>1958</v>
      </c>
      <c r="D610" s="39" t="s">
        <v>29</v>
      </c>
      <c r="E610" s="39" t="s">
        <v>28</v>
      </c>
      <c r="F610" s="41">
        <v>2</v>
      </c>
      <c r="G610" s="41">
        <v>2</v>
      </c>
      <c r="H610" s="36">
        <v>438.71</v>
      </c>
      <c r="I610" s="36">
        <v>0</v>
      </c>
      <c r="J610" s="36">
        <v>438.71</v>
      </c>
      <c r="K610" s="29">
        <f t="shared" si="87"/>
        <v>2340140</v>
      </c>
      <c r="L610" s="35">
        <v>0</v>
      </c>
      <c r="M610" s="35">
        <v>0</v>
      </c>
      <c r="N610" s="35">
        <v>0</v>
      </c>
      <c r="O610" s="35">
        <v>2340140</v>
      </c>
      <c r="P610" s="36">
        <f t="shared" si="86"/>
        <v>5334.1387248979963</v>
      </c>
      <c r="Q610" s="29">
        <v>9673</v>
      </c>
      <c r="R610" s="59" t="s">
        <v>78</v>
      </c>
    </row>
    <row r="611" spans="1:21" s="87" customFormat="1" ht="23.1" customHeight="1" x14ac:dyDescent="0.25">
      <c r="A611" s="90" t="s">
        <v>1340</v>
      </c>
      <c r="B611" s="86" t="s">
        <v>505</v>
      </c>
      <c r="C611" s="39">
        <v>1958</v>
      </c>
      <c r="D611" s="39" t="s">
        <v>29</v>
      </c>
      <c r="E611" s="39" t="s">
        <v>28</v>
      </c>
      <c r="F611" s="41">
        <v>2</v>
      </c>
      <c r="G611" s="41">
        <v>2</v>
      </c>
      <c r="H611" s="29">
        <v>437.82</v>
      </c>
      <c r="I611" s="29">
        <v>0</v>
      </c>
      <c r="J611" s="29">
        <v>437.82</v>
      </c>
      <c r="K611" s="29">
        <f t="shared" si="87"/>
        <v>2340140</v>
      </c>
      <c r="L611" s="35">
        <v>0</v>
      </c>
      <c r="M611" s="35">
        <v>0</v>
      </c>
      <c r="N611" s="35">
        <v>0</v>
      </c>
      <c r="O611" s="29">
        <v>2340140</v>
      </c>
      <c r="P611" s="36">
        <f t="shared" si="86"/>
        <v>5344.9819560549995</v>
      </c>
      <c r="Q611" s="29">
        <v>9673</v>
      </c>
      <c r="R611" s="59" t="s">
        <v>78</v>
      </c>
    </row>
    <row r="612" spans="1:21" s="87" customFormat="1" ht="23.1" customHeight="1" x14ac:dyDescent="0.25">
      <c r="A612" s="90" t="s">
        <v>1341</v>
      </c>
      <c r="B612" s="86" t="s">
        <v>506</v>
      </c>
      <c r="C612" s="39">
        <v>1959</v>
      </c>
      <c r="D612" s="39" t="s">
        <v>29</v>
      </c>
      <c r="E612" s="39" t="s">
        <v>28</v>
      </c>
      <c r="F612" s="41">
        <v>2</v>
      </c>
      <c r="G612" s="41">
        <v>2</v>
      </c>
      <c r="H612" s="36">
        <v>439.95</v>
      </c>
      <c r="I612" s="36">
        <v>0</v>
      </c>
      <c r="J612" s="36">
        <v>439.95</v>
      </c>
      <c r="K612" s="29">
        <f t="shared" si="87"/>
        <v>2356040</v>
      </c>
      <c r="L612" s="35">
        <v>0</v>
      </c>
      <c r="M612" s="35">
        <v>0</v>
      </c>
      <c r="N612" s="35">
        <v>0</v>
      </c>
      <c r="O612" s="22">
        <v>2356040</v>
      </c>
      <c r="P612" s="36">
        <f t="shared" si="86"/>
        <v>5355.2449141947955</v>
      </c>
      <c r="Q612" s="29">
        <v>9673</v>
      </c>
      <c r="R612" s="50" t="s">
        <v>78</v>
      </c>
      <c r="S612" s="88"/>
      <c r="T612" s="88"/>
    </row>
    <row r="613" spans="1:21" s="87" customFormat="1" ht="23.1" customHeight="1" x14ac:dyDescent="0.25">
      <c r="A613" s="90" t="s">
        <v>1931</v>
      </c>
      <c r="B613" s="86" t="s">
        <v>507</v>
      </c>
      <c r="C613" s="39">
        <v>1959</v>
      </c>
      <c r="D613" s="39" t="s">
        <v>29</v>
      </c>
      <c r="E613" s="39" t="s">
        <v>28</v>
      </c>
      <c r="F613" s="41">
        <v>2</v>
      </c>
      <c r="G613" s="41">
        <v>2</v>
      </c>
      <c r="H613" s="36">
        <v>435.51</v>
      </c>
      <c r="I613" s="36">
        <v>0</v>
      </c>
      <c r="J613" s="36">
        <v>435.51</v>
      </c>
      <c r="K613" s="29">
        <f t="shared" si="87"/>
        <v>2271770</v>
      </c>
      <c r="L613" s="35">
        <v>0</v>
      </c>
      <c r="M613" s="35">
        <v>0</v>
      </c>
      <c r="N613" s="35">
        <v>0</v>
      </c>
      <c r="O613" s="22">
        <v>2271770</v>
      </c>
      <c r="P613" s="36">
        <f t="shared" si="86"/>
        <v>5216.3440563936538</v>
      </c>
      <c r="Q613" s="29">
        <v>9673</v>
      </c>
      <c r="R613" s="50" t="s">
        <v>78</v>
      </c>
    </row>
    <row r="614" spans="1:21" s="87" customFormat="1" ht="23.1" customHeight="1" x14ac:dyDescent="0.25">
      <c r="A614" s="90" t="s">
        <v>1932</v>
      </c>
      <c r="B614" s="86" t="s">
        <v>508</v>
      </c>
      <c r="C614" s="39">
        <v>1959</v>
      </c>
      <c r="D614" s="39" t="s">
        <v>29</v>
      </c>
      <c r="E614" s="39" t="s">
        <v>28</v>
      </c>
      <c r="F614" s="41">
        <v>2</v>
      </c>
      <c r="G614" s="41">
        <v>2</v>
      </c>
      <c r="H614" s="36">
        <v>436.83</v>
      </c>
      <c r="I614" s="36">
        <v>0</v>
      </c>
      <c r="J614" s="36">
        <v>436.83</v>
      </c>
      <c r="K614" s="29">
        <f t="shared" si="87"/>
        <v>2361340</v>
      </c>
      <c r="L614" s="35">
        <v>0</v>
      </c>
      <c r="M614" s="35">
        <v>0</v>
      </c>
      <c r="N614" s="35">
        <v>0</v>
      </c>
      <c r="O614" s="22">
        <v>2361340</v>
      </c>
      <c r="P614" s="36">
        <f t="shared" si="86"/>
        <v>5405.6269029141777</v>
      </c>
      <c r="Q614" s="29">
        <v>9673</v>
      </c>
      <c r="R614" s="50" t="s">
        <v>78</v>
      </c>
    </row>
    <row r="615" spans="1:21" s="87" customFormat="1" ht="23.1" customHeight="1" x14ac:dyDescent="0.25">
      <c r="A615" s="90" t="s">
        <v>1342</v>
      </c>
      <c r="B615" s="86" t="s">
        <v>509</v>
      </c>
      <c r="C615" s="39">
        <v>1959</v>
      </c>
      <c r="D615" s="39" t="s">
        <v>29</v>
      </c>
      <c r="E615" s="39" t="s">
        <v>28</v>
      </c>
      <c r="F615" s="41">
        <v>2</v>
      </c>
      <c r="G615" s="41">
        <v>2</v>
      </c>
      <c r="H615" s="36">
        <v>444.76</v>
      </c>
      <c r="I615" s="36">
        <v>0</v>
      </c>
      <c r="J615" s="36">
        <v>444.76</v>
      </c>
      <c r="K615" s="29">
        <f t="shared" si="87"/>
        <v>2373000</v>
      </c>
      <c r="L615" s="35">
        <v>0</v>
      </c>
      <c r="M615" s="35">
        <v>0</v>
      </c>
      <c r="N615" s="35">
        <v>0</v>
      </c>
      <c r="O615" s="22">
        <v>2373000</v>
      </c>
      <c r="P615" s="36">
        <f t="shared" si="86"/>
        <v>5335.4618221063047</v>
      </c>
      <c r="Q615" s="29">
        <v>9673</v>
      </c>
      <c r="R615" s="50" t="s">
        <v>78</v>
      </c>
    </row>
    <row r="616" spans="1:21" s="87" customFormat="1" ht="23.1" customHeight="1" x14ac:dyDescent="0.25">
      <c r="A616" s="90" t="s">
        <v>1343</v>
      </c>
      <c r="B616" s="47" t="s">
        <v>510</v>
      </c>
      <c r="C616" s="39">
        <v>1959</v>
      </c>
      <c r="D616" s="39" t="s">
        <v>29</v>
      </c>
      <c r="E616" s="39" t="s">
        <v>28</v>
      </c>
      <c r="F616" s="41">
        <v>2</v>
      </c>
      <c r="G616" s="41">
        <v>2</v>
      </c>
      <c r="H616" s="36">
        <v>434.17</v>
      </c>
      <c r="I616" s="36">
        <v>0</v>
      </c>
      <c r="J616" s="36">
        <v>434.17</v>
      </c>
      <c r="K616" s="29">
        <f t="shared" si="87"/>
        <v>2346500</v>
      </c>
      <c r="L616" s="35">
        <v>0</v>
      </c>
      <c r="M616" s="35">
        <v>0</v>
      </c>
      <c r="N616" s="35">
        <v>0</v>
      </c>
      <c r="O616" s="22">
        <v>2346500</v>
      </c>
      <c r="P616" s="36">
        <f t="shared" si="86"/>
        <v>5404.565032130271</v>
      </c>
      <c r="Q616" s="29">
        <v>9673</v>
      </c>
      <c r="R616" s="50" t="s">
        <v>78</v>
      </c>
    </row>
    <row r="617" spans="1:21" s="87" customFormat="1" ht="23.1" customHeight="1" x14ac:dyDescent="0.25">
      <c r="A617" s="90" t="s">
        <v>1344</v>
      </c>
      <c r="B617" s="86" t="s">
        <v>511</v>
      </c>
      <c r="C617" s="39">
        <v>1961</v>
      </c>
      <c r="D617" s="39" t="s">
        <v>29</v>
      </c>
      <c r="E617" s="39" t="s">
        <v>28</v>
      </c>
      <c r="F617" s="41">
        <v>2</v>
      </c>
      <c r="G617" s="41">
        <v>2</v>
      </c>
      <c r="H617" s="36">
        <v>646.76</v>
      </c>
      <c r="I617" s="36">
        <v>0</v>
      </c>
      <c r="J617" s="36">
        <v>646.76</v>
      </c>
      <c r="K617" s="29">
        <f t="shared" si="87"/>
        <v>6445776.5199999996</v>
      </c>
      <c r="L617" s="35">
        <v>0</v>
      </c>
      <c r="M617" s="35">
        <v>0</v>
      </c>
      <c r="N617" s="35">
        <v>0</v>
      </c>
      <c r="O617" s="22">
        <v>6445776.5199999996</v>
      </c>
      <c r="P617" s="36">
        <f t="shared" si="86"/>
        <v>9966.2572206073346</v>
      </c>
      <c r="Q617" s="29">
        <v>9673</v>
      </c>
      <c r="R617" s="59" t="s">
        <v>78</v>
      </c>
    </row>
    <row r="618" spans="1:21" s="87" customFormat="1" ht="23.1" customHeight="1" x14ac:dyDescent="0.25">
      <c r="A618" s="90" t="s">
        <v>1345</v>
      </c>
      <c r="B618" s="47" t="s">
        <v>513</v>
      </c>
      <c r="C618" s="39">
        <v>1959</v>
      </c>
      <c r="D618" s="39" t="s">
        <v>29</v>
      </c>
      <c r="E618" s="39" t="s">
        <v>28</v>
      </c>
      <c r="F618" s="48">
        <v>2</v>
      </c>
      <c r="G618" s="48">
        <v>1</v>
      </c>
      <c r="H618" s="36">
        <v>282.5</v>
      </c>
      <c r="I618" s="36">
        <v>0</v>
      </c>
      <c r="J618" s="36">
        <v>282.5</v>
      </c>
      <c r="K618" s="29">
        <f t="shared" si="87"/>
        <v>2448340</v>
      </c>
      <c r="L618" s="35">
        <v>0</v>
      </c>
      <c r="M618" s="35">
        <v>0</v>
      </c>
      <c r="N618" s="35">
        <v>0</v>
      </c>
      <c r="O618" s="22">
        <v>2448340</v>
      </c>
      <c r="P618" s="36">
        <f t="shared" si="86"/>
        <v>8666.6902654867263</v>
      </c>
      <c r="Q618" s="29">
        <v>9673</v>
      </c>
      <c r="R618" s="50" t="s">
        <v>78</v>
      </c>
    </row>
    <row r="619" spans="1:21" s="87" customFormat="1" ht="23.1" customHeight="1" x14ac:dyDescent="0.25">
      <c r="A619" s="90" t="s">
        <v>1346</v>
      </c>
      <c r="B619" s="47" t="s">
        <v>514</v>
      </c>
      <c r="C619" s="39">
        <v>1959</v>
      </c>
      <c r="D619" s="39" t="s">
        <v>29</v>
      </c>
      <c r="E619" s="39" t="s">
        <v>28</v>
      </c>
      <c r="F619" s="48">
        <v>2</v>
      </c>
      <c r="G619" s="48">
        <v>2</v>
      </c>
      <c r="H619" s="36">
        <v>657.08</v>
      </c>
      <c r="I619" s="36">
        <v>0</v>
      </c>
      <c r="J619" s="36">
        <v>657.08</v>
      </c>
      <c r="K619" s="29">
        <f t="shared" si="87"/>
        <v>1231380</v>
      </c>
      <c r="L619" s="35">
        <v>0</v>
      </c>
      <c r="M619" s="35">
        <v>0</v>
      </c>
      <c r="N619" s="35">
        <v>0</v>
      </c>
      <c r="O619" s="22">
        <v>1231380</v>
      </c>
      <c r="P619" s="36">
        <f t="shared" si="86"/>
        <v>1874.0183843672003</v>
      </c>
      <c r="Q619" s="29">
        <v>9673</v>
      </c>
      <c r="R619" s="50" t="s">
        <v>78</v>
      </c>
    </row>
    <row r="620" spans="1:21" s="87" customFormat="1" ht="23.1" customHeight="1" x14ac:dyDescent="0.25">
      <c r="A620" s="90" t="s">
        <v>1347</v>
      </c>
      <c r="B620" s="47" t="s">
        <v>515</v>
      </c>
      <c r="C620" s="39">
        <v>1961</v>
      </c>
      <c r="D620" s="39" t="s">
        <v>29</v>
      </c>
      <c r="E620" s="39" t="s">
        <v>28</v>
      </c>
      <c r="F620" s="48">
        <v>2</v>
      </c>
      <c r="G620" s="48">
        <v>1</v>
      </c>
      <c r="H620" s="36">
        <v>307.01</v>
      </c>
      <c r="I620" s="36">
        <v>0</v>
      </c>
      <c r="J620" s="36">
        <v>307.01</v>
      </c>
      <c r="K620" s="29">
        <f t="shared" si="87"/>
        <v>1816500</v>
      </c>
      <c r="L620" s="35">
        <v>0</v>
      </c>
      <c r="M620" s="35">
        <v>0</v>
      </c>
      <c r="N620" s="35">
        <v>0</v>
      </c>
      <c r="O620" s="22">
        <v>1816500</v>
      </c>
      <c r="P620" s="36">
        <f t="shared" si="86"/>
        <v>5916.7453828865509</v>
      </c>
      <c r="Q620" s="29">
        <v>9673</v>
      </c>
      <c r="R620" s="59" t="s">
        <v>79</v>
      </c>
    </row>
    <row r="621" spans="1:21" s="87" customFormat="1" ht="23.1" customHeight="1" x14ac:dyDescent="0.25">
      <c r="A621" s="90" t="s">
        <v>1348</v>
      </c>
      <c r="B621" s="47" t="s">
        <v>516</v>
      </c>
      <c r="C621" s="39">
        <v>1958</v>
      </c>
      <c r="D621" s="39" t="s">
        <v>29</v>
      </c>
      <c r="E621" s="39" t="s">
        <v>28</v>
      </c>
      <c r="F621" s="48">
        <v>2</v>
      </c>
      <c r="G621" s="48">
        <v>2</v>
      </c>
      <c r="H621" s="36">
        <v>610.20000000000005</v>
      </c>
      <c r="I621" s="36">
        <v>0</v>
      </c>
      <c r="J621" s="36">
        <v>610.20000000000005</v>
      </c>
      <c r="K621" s="29">
        <f t="shared" si="87"/>
        <v>2841520</v>
      </c>
      <c r="L621" s="35">
        <v>0</v>
      </c>
      <c r="M621" s="35">
        <v>0</v>
      </c>
      <c r="N621" s="35">
        <v>0</v>
      </c>
      <c r="O621" s="22">
        <v>2841520</v>
      </c>
      <c r="P621" s="36">
        <f t="shared" si="86"/>
        <v>4656.7027204195347</v>
      </c>
      <c r="Q621" s="29">
        <v>9673</v>
      </c>
      <c r="R621" s="59" t="s">
        <v>78</v>
      </c>
    </row>
    <row r="622" spans="1:21" s="87" customFormat="1" ht="23.1" customHeight="1" x14ac:dyDescent="0.25">
      <c r="A622" s="90" t="s">
        <v>1349</v>
      </c>
      <c r="B622" s="47" t="s">
        <v>517</v>
      </c>
      <c r="C622" s="39">
        <v>1961</v>
      </c>
      <c r="D622" s="39" t="s">
        <v>29</v>
      </c>
      <c r="E622" s="39" t="s">
        <v>28</v>
      </c>
      <c r="F622" s="48">
        <v>2</v>
      </c>
      <c r="G622" s="48">
        <v>1</v>
      </c>
      <c r="H622" s="36">
        <v>285.8</v>
      </c>
      <c r="I622" s="36">
        <v>0</v>
      </c>
      <c r="J622" s="36">
        <v>285.8</v>
      </c>
      <c r="K622" s="29">
        <f t="shared" si="87"/>
        <v>1564220</v>
      </c>
      <c r="L622" s="35">
        <v>0</v>
      </c>
      <c r="M622" s="35">
        <v>0</v>
      </c>
      <c r="N622" s="35">
        <v>0</v>
      </c>
      <c r="O622" s="22">
        <v>1564220</v>
      </c>
      <c r="P622" s="36">
        <f t="shared" si="86"/>
        <v>5473.1280615815249</v>
      </c>
      <c r="Q622" s="29">
        <v>9673</v>
      </c>
      <c r="R622" s="59" t="s">
        <v>79</v>
      </c>
    </row>
    <row r="623" spans="1:21" s="87" customFormat="1" ht="23.1" customHeight="1" x14ac:dyDescent="0.25">
      <c r="A623" s="90" t="s">
        <v>1350</v>
      </c>
      <c r="B623" s="47" t="s">
        <v>518</v>
      </c>
      <c r="C623" s="39">
        <v>1958</v>
      </c>
      <c r="D623" s="39" t="s">
        <v>29</v>
      </c>
      <c r="E623" s="39" t="s">
        <v>28</v>
      </c>
      <c r="F623" s="48">
        <v>2</v>
      </c>
      <c r="G623" s="48">
        <v>2</v>
      </c>
      <c r="H623" s="36">
        <v>783.44</v>
      </c>
      <c r="I623" s="36">
        <v>352.8</v>
      </c>
      <c r="J623" s="36">
        <v>430.64</v>
      </c>
      <c r="K623" s="29">
        <f t="shared" si="87"/>
        <v>3793400</v>
      </c>
      <c r="L623" s="35">
        <v>0</v>
      </c>
      <c r="M623" s="35">
        <v>0</v>
      </c>
      <c r="N623" s="35">
        <v>0</v>
      </c>
      <c r="O623" s="22">
        <v>3793400</v>
      </c>
      <c r="P623" s="36">
        <f t="shared" si="86"/>
        <v>4841.9789645665269</v>
      </c>
      <c r="Q623" s="29">
        <v>9673</v>
      </c>
      <c r="R623" s="59" t="s">
        <v>78</v>
      </c>
    </row>
    <row r="624" spans="1:21" s="87" customFormat="1" ht="23.1" customHeight="1" x14ac:dyDescent="0.25">
      <c r="A624" s="90" t="s">
        <v>1351</v>
      </c>
      <c r="B624" s="47" t="s">
        <v>519</v>
      </c>
      <c r="C624" s="39">
        <v>1957</v>
      </c>
      <c r="D624" s="39" t="s">
        <v>29</v>
      </c>
      <c r="E624" s="39" t="s">
        <v>28</v>
      </c>
      <c r="F624" s="48">
        <v>2</v>
      </c>
      <c r="G624" s="48">
        <v>2</v>
      </c>
      <c r="H624" s="36">
        <v>844.43</v>
      </c>
      <c r="I624" s="36">
        <v>327.2</v>
      </c>
      <c r="J624" s="36">
        <v>517.23</v>
      </c>
      <c r="K624" s="29">
        <f t="shared" si="87"/>
        <v>4026600</v>
      </c>
      <c r="L624" s="35">
        <v>0</v>
      </c>
      <c r="M624" s="35">
        <v>0</v>
      </c>
      <c r="N624" s="35">
        <v>0</v>
      </c>
      <c r="O624" s="22">
        <v>4026600</v>
      </c>
      <c r="P624" s="36">
        <f t="shared" si="86"/>
        <v>4768.423670404889</v>
      </c>
      <c r="Q624" s="29">
        <v>9673</v>
      </c>
      <c r="R624" s="50" t="s">
        <v>77</v>
      </c>
    </row>
    <row r="625" spans="1:18" s="87" customFormat="1" ht="23.1" customHeight="1" x14ac:dyDescent="0.25">
      <c r="A625" s="90" t="s">
        <v>1352</v>
      </c>
      <c r="B625" s="47" t="s">
        <v>520</v>
      </c>
      <c r="C625" s="39">
        <v>1958</v>
      </c>
      <c r="D625" s="39" t="s">
        <v>29</v>
      </c>
      <c r="E625" s="39" t="s">
        <v>28</v>
      </c>
      <c r="F625" s="48">
        <v>2</v>
      </c>
      <c r="G625" s="48">
        <v>2</v>
      </c>
      <c r="H625" s="36">
        <v>517.30999999999995</v>
      </c>
      <c r="I625" s="36">
        <v>0</v>
      </c>
      <c r="J625" s="36">
        <v>517.30999999999995</v>
      </c>
      <c r="K625" s="29">
        <f t="shared" si="87"/>
        <v>3139910</v>
      </c>
      <c r="L625" s="35">
        <v>0</v>
      </c>
      <c r="M625" s="35">
        <v>0</v>
      </c>
      <c r="N625" s="35">
        <v>0</v>
      </c>
      <c r="O625" s="22">
        <v>3139910</v>
      </c>
      <c r="P625" s="36">
        <f t="shared" si="86"/>
        <v>6069.6874214687523</v>
      </c>
      <c r="Q625" s="29">
        <v>9673</v>
      </c>
      <c r="R625" s="59" t="s">
        <v>78</v>
      </c>
    </row>
    <row r="626" spans="1:18" s="87" customFormat="1" ht="23.1" customHeight="1" x14ac:dyDescent="0.25">
      <c r="A626" s="90" t="s">
        <v>1353</v>
      </c>
      <c r="B626" s="47" t="s">
        <v>521</v>
      </c>
      <c r="C626" s="39">
        <v>1961</v>
      </c>
      <c r="D626" s="39" t="s">
        <v>29</v>
      </c>
      <c r="E626" s="39" t="s">
        <v>31</v>
      </c>
      <c r="F626" s="48">
        <v>9</v>
      </c>
      <c r="G626" s="48">
        <v>4</v>
      </c>
      <c r="H626" s="36">
        <v>7753.4</v>
      </c>
      <c r="I626" s="36">
        <v>0</v>
      </c>
      <c r="J626" s="36">
        <v>7753.4</v>
      </c>
      <c r="K626" s="29">
        <f t="shared" si="87"/>
        <v>4524232</v>
      </c>
      <c r="L626" s="35">
        <v>0</v>
      </c>
      <c r="M626" s="35">
        <v>0</v>
      </c>
      <c r="N626" s="35">
        <v>0</v>
      </c>
      <c r="O626" s="22">
        <v>4524232</v>
      </c>
      <c r="P626" s="36">
        <f t="shared" si="86"/>
        <v>583.51587690561564</v>
      </c>
      <c r="Q626" s="29">
        <v>9673</v>
      </c>
      <c r="R626" s="59" t="s">
        <v>79</v>
      </c>
    </row>
    <row r="627" spans="1:18" s="87" customFormat="1" ht="23.1" customHeight="1" x14ac:dyDescent="0.25">
      <c r="A627" s="90" t="s">
        <v>1354</v>
      </c>
      <c r="B627" s="47" t="s">
        <v>522</v>
      </c>
      <c r="C627" s="39">
        <v>1958</v>
      </c>
      <c r="D627" s="39" t="s">
        <v>29</v>
      </c>
      <c r="E627" s="39" t="s">
        <v>934</v>
      </c>
      <c r="F627" s="48">
        <v>2</v>
      </c>
      <c r="G627" s="48">
        <v>2</v>
      </c>
      <c r="H627" s="36">
        <v>456</v>
      </c>
      <c r="I627" s="36">
        <v>0</v>
      </c>
      <c r="J627" s="36">
        <v>456</v>
      </c>
      <c r="K627" s="29">
        <f t="shared" si="87"/>
        <v>2844700</v>
      </c>
      <c r="L627" s="35">
        <v>0</v>
      </c>
      <c r="M627" s="35">
        <v>0</v>
      </c>
      <c r="N627" s="35">
        <v>0</v>
      </c>
      <c r="O627" s="22">
        <v>2844700</v>
      </c>
      <c r="P627" s="36">
        <f t="shared" si="86"/>
        <v>6238.3771929824561</v>
      </c>
      <c r="Q627" s="29">
        <v>9673</v>
      </c>
      <c r="R627" s="59" t="s">
        <v>78</v>
      </c>
    </row>
    <row r="628" spans="1:18" s="87" customFormat="1" ht="23.1" customHeight="1" x14ac:dyDescent="0.25">
      <c r="A628" s="90" t="s">
        <v>1355</v>
      </c>
      <c r="B628" s="47" t="s">
        <v>523</v>
      </c>
      <c r="C628" s="39">
        <v>1958</v>
      </c>
      <c r="D628" s="39" t="s">
        <v>29</v>
      </c>
      <c r="E628" s="39" t="s">
        <v>934</v>
      </c>
      <c r="F628" s="48">
        <v>2</v>
      </c>
      <c r="G628" s="48">
        <v>2</v>
      </c>
      <c r="H628" s="36">
        <v>455.6</v>
      </c>
      <c r="I628" s="36">
        <v>0</v>
      </c>
      <c r="J628" s="36">
        <v>455.6</v>
      </c>
      <c r="K628" s="29">
        <f t="shared" si="87"/>
        <v>2702660</v>
      </c>
      <c r="L628" s="35">
        <v>0</v>
      </c>
      <c r="M628" s="35">
        <v>0</v>
      </c>
      <c r="N628" s="35">
        <v>0</v>
      </c>
      <c r="O628" s="22">
        <v>2702660</v>
      </c>
      <c r="P628" s="36">
        <f t="shared" si="86"/>
        <v>5932.0895522388055</v>
      </c>
      <c r="Q628" s="29">
        <v>9673</v>
      </c>
      <c r="R628" s="59" t="s">
        <v>78</v>
      </c>
    </row>
    <row r="629" spans="1:18" s="87" customFormat="1" ht="23.1" customHeight="1" x14ac:dyDescent="0.25">
      <c r="A629" s="139" t="s">
        <v>1356</v>
      </c>
      <c r="B629" s="127" t="s">
        <v>524</v>
      </c>
      <c r="C629" s="115">
        <v>1956</v>
      </c>
      <c r="D629" s="115" t="s">
        <v>29</v>
      </c>
      <c r="E629" s="115" t="s">
        <v>934</v>
      </c>
      <c r="F629" s="121">
        <v>2</v>
      </c>
      <c r="G629" s="121">
        <v>2</v>
      </c>
      <c r="H629" s="154">
        <v>455.2</v>
      </c>
      <c r="I629" s="154">
        <v>0</v>
      </c>
      <c r="J629" s="154">
        <v>455.2</v>
      </c>
      <c r="K629" s="29">
        <f t="shared" si="87"/>
        <v>300000</v>
      </c>
      <c r="L629" s="35">
        <v>0</v>
      </c>
      <c r="M629" s="35">
        <v>0</v>
      </c>
      <c r="N629" s="35">
        <v>0</v>
      </c>
      <c r="O629" s="22">
        <v>300000</v>
      </c>
      <c r="P629" s="36">
        <f t="shared" si="86"/>
        <v>659.05096660808442</v>
      </c>
      <c r="Q629" s="29">
        <v>9673</v>
      </c>
      <c r="R629" s="50" t="s">
        <v>77</v>
      </c>
    </row>
    <row r="630" spans="1:18" s="87" customFormat="1" ht="23.1" customHeight="1" x14ac:dyDescent="0.25">
      <c r="A630" s="139"/>
      <c r="B630" s="127"/>
      <c r="C630" s="115"/>
      <c r="D630" s="115"/>
      <c r="E630" s="115"/>
      <c r="F630" s="121"/>
      <c r="G630" s="121"/>
      <c r="H630" s="154"/>
      <c r="I630" s="154"/>
      <c r="J630" s="154"/>
      <c r="K630" s="29">
        <f>SUM(L630:O630)</f>
        <v>2602660</v>
      </c>
      <c r="L630" s="35">
        <v>0</v>
      </c>
      <c r="M630" s="35">
        <v>0</v>
      </c>
      <c r="N630" s="35">
        <v>0</v>
      </c>
      <c r="O630" s="22">
        <v>2602660</v>
      </c>
      <c r="P630" s="36">
        <f>K630/H629</f>
        <v>5717.6186291739896</v>
      </c>
      <c r="Q630" s="29">
        <v>9673</v>
      </c>
      <c r="R630" s="50" t="s">
        <v>78</v>
      </c>
    </row>
    <row r="631" spans="1:18" s="87" customFormat="1" ht="23.1" customHeight="1" x14ac:dyDescent="0.25">
      <c r="A631" s="139" t="s">
        <v>1357</v>
      </c>
      <c r="B631" s="127" t="s">
        <v>525</v>
      </c>
      <c r="C631" s="115">
        <v>1956</v>
      </c>
      <c r="D631" s="115" t="s">
        <v>29</v>
      </c>
      <c r="E631" s="115" t="s">
        <v>934</v>
      </c>
      <c r="F631" s="121">
        <v>2</v>
      </c>
      <c r="G631" s="121">
        <v>2</v>
      </c>
      <c r="H631" s="154">
        <v>463</v>
      </c>
      <c r="I631" s="154">
        <v>0</v>
      </c>
      <c r="J631" s="154">
        <v>463</v>
      </c>
      <c r="K631" s="29">
        <f t="shared" si="87"/>
        <v>300000</v>
      </c>
      <c r="L631" s="35">
        <v>0</v>
      </c>
      <c r="M631" s="35">
        <v>0</v>
      </c>
      <c r="N631" s="35">
        <v>0</v>
      </c>
      <c r="O631" s="22">
        <v>300000</v>
      </c>
      <c r="P631" s="36">
        <f t="shared" si="86"/>
        <v>647.94816414686829</v>
      </c>
      <c r="Q631" s="29">
        <v>9673</v>
      </c>
      <c r="R631" s="50" t="s">
        <v>77</v>
      </c>
    </row>
    <row r="632" spans="1:18" s="87" customFormat="1" ht="23.1" customHeight="1" x14ac:dyDescent="0.25">
      <c r="A632" s="139"/>
      <c r="B632" s="127"/>
      <c r="C632" s="115"/>
      <c r="D632" s="115"/>
      <c r="E632" s="115"/>
      <c r="F632" s="121"/>
      <c r="G632" s="121"/>
      <c r="H632" s="154"/>
      <c r="I632" s="154"/>
      <c r="J632" s="154"/>
      <c r="K632" s="29">
        <f>SUM(L632:O632)</f>
        <v>2602660</v>
      </c>
      <c r="L632" s="35">
        <v>0</v>
      </c>
      <c r="M632" s="35">
        <v>0</v>
      </c>
      <c r="N632" s="35">
        <v>0</v>
      </c>
      <c r="O632" s="22">
        <v>2602660</v>
      </c>
      <c r="P632" s="36">
        <f>K632/H631</f>
        <v>5621.2958963282936</v>
      </c>
      <c r="Q632" s="29">
        <v>9673</v>
      </c>
      <c r="R632" s="50" t="s">
        <v>78</v>
      </c>
    </row>
    <row r="633" spans="1:18" s="87" customFormat="1" ht="23.1" customHeight="1" x14ac:dyDescent="0.25">
      <c r="A633" s="90" t="s">
        <v>1358</v>
      </c>
      <c r="B633" s="47" t="s">
        <v>526</v>
      </c>
      <c r="C633" s="39">
        <v>1960</v>
      </c>
      <c r="D633" s="39" t="s">
        <v>29</v>
      </c>
      <c r="E633" s="39" t="s">
        <v>934</v>
      </c>
      <c r="F633" s="48">
        <v>2</v>
      </c>
      <c r="G633" s="48">
        <v>1</v>
      </c>
      <c r="H633" s="36">
        <v>281.7</v>
      </c>
      <c r="I633" s="36">
        <v>0</v>
      </c>
      <c r="J633" s="36">
        <v>281.7</v>
      </c>
      <c r="K633" s="29">
        <f t="shared" si="87"/>
        <v>1566870</v>
      </c>
      <c r="L633" s="35">
        <v>0</v>
      </c>
      <c r="M633" s="35">
        <v>0</v>
      </c>
      <c r="N633" s="35">
        <v>0</v>
      </c>
      <c r="O633" s="22">
        <v>1566870</v>
      </c>
      <c r="P633" s="36">
        <f t="shared" si="86"/>
        <v>5562.1938232161874</v>
      </c>
      <c r="Q633" s="29">
        <v>9673</v>
      </c>
      <c r="R633" s="62" t="s">
        <v>79</v>
      </c>
    </row>
    <row r="634" spans="1:18" s="87" customFormat="1" ht="23.1" customHeight="1" x14ac:dyDescent="0.25">
      <c r="A634" s="90" t="s">
        <v>1359</v>
      </c>
      <c r="B634" s="47" t="s">
        <v>527</v>
      </c>
      <c r="C634" s="39">
        <v>1960</v>
      </c>
      <c r="D634" s="39" t="s">
        <v>29</v>
      </c>
      <c r="E634" s="39" t="s">
        <v>934</v>
      </c>
      <c r="F634" s="48">
        <v>2</v>
      </c>
      <c r="G634" s="48">
        <v>1</v>
      </c>
      <c r="H634" s="36">
        <v>279.39999999999998</v>
      </c>
      <c r="I634" s="36">
        <v>0</v>
      </c>
      <c r="J634" s="36">
        <v>279.39999999999998</v>
      </c>
      <c r="K634" s="29">
        <f t="shared" si="87"/>
        <v>1556800</v>
      </c>
      <c r="L634" s="35">
        <v>0</v>
      </c>
      <c r="M634" s="35">
        <v>0</v>
      </c>
      <c r="N634" s="35">
        <v>0</v>
      </c>
      <c r="O634" s="22">
        <v>1556800</v>
      </c>
      <c r="P634" s="36">
        <f t="shared" si="86"/>
        <v>5571.93987115247</v>
      </c>
      <c r="Q634" s="29">
        <v>9673</v>
      </c>
      <c r="R634" s="62" t="s">
        <v>79</v>
      </c>
    </row>
    <row r="635" spans="1:18" s="87" customFormat="1" ht="23.1" customHeight="1" x14ac:dyDescent="0.25">
      <c r="A635" s="90" t="s">
        <v>1360</v>
      </c>
      <c r="B635" s="47" t="s">
        <v>528</v>
      </c>
      <c r="C635" s="39">
        <v>1958</v>
      </c>
      <c r="D635" s="39" t="s">
        <v>29</v>
      </c>
      <c r="E635" s="39" t="s">
        <v>934</v>
      </c>
      <c r="F635" s="48">
        <v>2</v>
      </c>
      <c r="G635" s="48">
        <v>2</v>
      </c>
      <c r="H635" s="36">
        <v>455.8</v>
      </c>
      <c r="I635" s="36">
        <v>0</v>
      </c>
      <c r="J635" s="36">
        <v>455.8</v>
      </c>
      <c r="K635" s="29">
        <f t="shared" si="87"/>
        <v>3259690</v>
      </c>
      <c r="L635" s="35">
        <v>0</v>
      </c>
      <c r="M635" s="35">
        <v>0</v>
      </c>
      <c r="N635" s="35">
        <v>0</v>
      </c>
      <c r="O635" s="22">
        <v>3259690</v>
      </c>
      <c r="P635" s="36">
        <f t="shared" si="86"/>
        <v>7151.5796401930666</v>
      </c>
      <c r="Q635" s="29">
        <v>9673</v>
      </c>
      <c r="R635" s="59" t="s">
        <v>78</v>
      </c>
    </row>
    <row r="636" spans="1:18" s="87" customFormat="1" ht="23.1" customHeight="1" x14ac:dyDescent="0.25">
      <c r="A636" s="90" t="s">
        <v>1361</v>
      </c>
      <c r="B636" s="47" t="s">
        <v>529</v>
      </c>
      <c r="C636" s="39">
        <v>1958</v>
      </c>
      <c r="D636" s="39" t="s">
        <v>29</v>
      </c>
      <c r="E636" s="39" t="s">
        <v>934</v>
      </c>
      <c r="F636" s="48">
        <v>2</v>
      </c>
      <c r="G636" s="48">
        <v>2</v>
      </c>
      <c r="H636" s="36">
        <v>454.5</v>
      </c>
      <c r="I636" s="36">
        <v>0</v>
      </c>
      <c r="J636" s="36">
        <v>454.5</v>
      </c>
      <c r="K636" s="29">
        <f t="shared" si="87"/>
        <v>3259690</v>
      </c>
      <c r="L636" s="35">
        <v>0</v>
      </c>
      <c r="M636" s="35">
        <v>0</v>
      </c>
      <c r="N636" s="35">
        <v>0</v>
      </c>
      <c r="O636" s="22">
        <v>3259690</v>
      </c>
      <c r="P636" s="36">
        <f t="shared" si="86"/>
        <v>7172.0352035203523</v>
      </c>
      <c r="Q636" s="29">
        <v>9673</v>
      </c>
      <c r="R636" s="59" t="s">
        <v>78</v>
      </c>
    </row>
    <row r="637" spans="1:18" s="87" customFormat="1" ht="23.1" customHeight="1" x14ac:dyDescent="0.25">
      <c r="A637" s="90" t="s">
        <v>1362</v>
      </c>
      <c r="B637" s="47" t="s">
        <v>530</v>
      </c>
      <c r="C637" s="46">
        <v>1959</v>
      </c>
      <c r="D637" s="39" t="s">
        <v>29</v>
      </c>
      <c r="E637" s="39" t="s">
        <v>934</v>
      </c>
      <c r="F637" s="46">
        <v>2</v>
      </c>
      <c r="G637" s="46">
        <v>2</v>
      </c>
      <c r="H637" s="36">
        <v>467.4</v>
      </c>
      <c r="I637" s="36">
        <v>0</v>
      </c>
      <c r="J637" s="36">
        <v>467.4</v>
      </c>
      <c r="K637" s="29">
        <f t="shared" si="87"/>
        <v>3259690</v>
      </c>
      <c r="L637" s="35">
        <v>0</v>
      </c>
      <c r="M637" s="35">
        <v>0</v>
      </c>
      <c r="N637" s="35">
        <v>0</v>
      </c>
      <c r="O637" s="35">
        <v>3259690</v>
      </c>
      <c r="P637" s="36">
        <f t="shared" si="86"/>
        <v>6974.090714591357</v>
      </c>
      <c r="Q637" s="29">
        <v>9673</v>
      </c>
      <c r="R637" s="50" t="s">
        <v>78</v>
      </c>
    </row>
    <row r="638" spans="1:18" s="89" customFormat="1" ht="23.1" customHeight="1" x14ac:dyDescent="0.25">
      <c r="A638" s="90" t="s">
        <v>1363</v>
      </c>
      <c r="B638" s="31" t="s">
        <v>532</v>
      </c>
      <c r="C638" s="46">
        <v>1954</v>
      </c>
      <c r="D638" s="46" t="s">
        <v>29</v>
      </c>
      <c r="E638" s="46" t="s">
        <v>28</v>
      </c>
      <c r="F638" s="48">
        <v>2</v>
      </c>
      <c r="G638" s="48">
        <v>2</v>
      </c>
      <c r="H638" s="49">
        <v>1256.9000000000001</v>
      </c>
      <c r="I638" s="49">
        <v>646</v>
      </c>
      <c r="J638" s="49">
        <v>321.05</v>
      </c>
      <c r="K638" s="36">
        <f>SUM(L638:O638)</f>
        <v>4650356.4000000004</v>
      </c>
      <c r="L638" s="36">
        <v>0</v>
      </c>
      <c r="M638" s="36">
        <v>0</v>
      </c>
      <c r="N638" s="36">
        <v>0</v>
      </c>
      <c r="O638" s="22">
        <v>4650356.4000000004</v>
      </c>
      <c r="P638" s="36">
        <f t="shared" si="86"/>
        <v>3699.8618824091018</v>
      </c>
      <c r="Q638" s="36">
        <v>9673</v>
      </c>
      <c r="R638" s="59" t="s">
        <v>77</v>
      </c>
    </row>
    <row r="639" spans="1:18" s="89" customFormat="1" ht="23.1" customHeight="1" x14ac:dyDescent="0.25">
      <c r="A639" s="139" t="s">
        <v>1364</v>
      </c>
      <c r="B639" s="127" t="s">
        <v>533</v>
      </c>
      <c r="C639" s="120">
        <v>1950</v>
      </c>
      <c r="D639" s="115" t="s">
        <v>29</v>
      </c>
      <c r="E639" s="115" t="s">
        <v>131</v>
      </c>
      <c r="F639" s="121">
        <v>2</v>
      </c>
      <c r="G639" s="121">
        <v>2</v>
      </c>
      <c r="H639" s="154">
        <v>378.1</v>
      </c>
      <c r="I639" s="154">
        <v>0</v>
      </c>
      <c r="J639" s="154">
        <v>378.1</v>
      </c>
      <c r="K639" s="36">
        <f>SUM(L639:O639)</f>
        <v>300000</v>
      </c>
      <c r="L639" s="36">
        <v>0</v>
      </c>
      <c r="M639" s="36">
        <v>0</v>
      </c>
      <c r="N639" s="36">
        <v>0</v>
      </c>
      <c r="O639" s="22">
        <v>300000</v>
      </c>
      <c r="P639" s="36">
        <f t="shared" si="86"/>
        <v>793.44088865379524</v>
      </c>
      <c r="Q639" s="36">
        <v>9673</v>
      </c>
      <c r="R639" s="59" t="s">
        <v>77</v>
      </c>
    </row>
    <row r="640" spans="1:18" s="87" customFormat="1" ht="23.1" customHeight="1" x14ac:dyDescent="0.25">
      <c r="A640" s="139"/>
      <c r="B640" s="127"/>
      <c r="C640" s="120"/>
      <c r="D640" s="115"/>
      <c r="E640" s="115"/>
      <c r="F640" s="121"/>
      <c r="G640" s="121"/>
      <c r="H640" s="154"/>
      <c r="I640" s="154"/>
      <c r="J640" s="154"/>
      <c r="K640" s="29">
        <f t="shared" si="87"/>
        <v>1849000</v>
      </c>
      <c r="L640" s="35">
        <v>0</v>
      </c>
      <c r="M640" s="35">
        <v>0</v>
      </c>
      <c r="N640" s="35">
        <v>0</v>
      </c>
      <c r="O640" s="35">
        <v>1849000</v>
      </c>
      <c r="P640" s="36">
        <f>K640/H639</f>
        <v>4890.2406770695579</v>
      </c>
      <c r="Q640" s="29">
        <v>9673</v>
      </c>
      <c r="R640" s="50" t="s">
        <v>78</v>
      </c>
    </row>
    <row r="641" spans="1:23" s="87" customFormat="1" ht="23.1" customHeight="1" x14ac:dyDescent="0.25">
      <c r="A641" s="90" t="s">
        <v>1365</v>
      </c>
      <c r="B641" s="86" t="s">
        <v>531</v>
      </c>
      <c r="C641" s="46">
        <v>1961</v>
      </c>
      <c r="D641" s="39" t="s">
        <v>29</v>
      </c>
      <c r="E641" s="39" t="s">
        <v>28</v>
      </c>
      <c r="F641" s="48">
        <v>4</v>
      </c>
      <c r="G641" s="48">
        <v>2</v>
      </c>
      <c r="H641" s="36">
        <v>1292.53</v>
      </c>
      <c r="I641" s="36">
        <v>0</v>
      </c>
      <c r="J641" s="36">
        <v>1292.53</v>
      </c>
      <c r="K641" s="29">
        <f>SUM(L641:O641)</f>
        <v>2797000</v>
      </c>
      <c r="L641" s="35">
        <v>0</v>
      </c>
      <c r="M641" s="35">
        <v>0</v>
      </c>
      <c r="N641" s="35">
        <v>0</v>
      </c>
      <c r="O641" s="36">
        <v>2797000</v>
      </c>
      <c r="P641" s="36">
        <f>K641/H641</f>
        <v>2163.9729832189582</v>
      </c>
      <c r="Q641" s="29">
        <v>9673</v>
      </c>
      <c r="R641" s="59" t="s">
        <v>79</v>
      </c>
    </row>
    <row r="642" spans="1:23" s="87" customFormat="1" ht="23.1" customHeight="1" x14ac:dyDescent="0.25">
      <c r="A642" s="90" t="s">
        <v>1366</v>
      </c>
      <c r="B642" s="47" t="s">
        <v>534</v>
      </c>
      <c r="C642" s="46">
        <v>1960</v>
      </c>
      <c r="D642" s="39" t="s">
        <v>29</v>
      </c>
      <c r="E642" s="39" t="s">
        <v>28</v>
      </c>
      <c r="F642" s="46">
        <v>5</v>
      </c>
      <c r="G642" s="46">
        <v>2</v>
      </c>
      <c r="H642" s="36">
        <v>1444.6</v>
      </c>
      <c r="I642" s="36">
        <v>169.9</v>
      </c>
      <c r="J642" s="36">
        <v>1274.7</v>
      </c>
      <c r="K642" s="29">
        <f t="shared" si="87"/>
        <v>2976670</v>
      </c>
      <c r="L642" s="35">
        <v>0</v>
      </c>
      <c r="M642" s="35">
        <v>0</v>
      </c>
      <c r="N642" s="35">
        <v>0</v>
      </c>
      <c r="O642" s="35">
        <v>2976670</v>
      </c>
      <c r="P642" s="36">
        <f t="shared" si="86"/>
        <v>2060.5496331164336</v>
      </c>
      <c r="Q642" s="29">
        <v>9673</v>
      </c>
      <c r="R642" s="62" t="s">
        <v>79</v>
      </c>
    </row>
    <row r="643" spans="1:23" s="87" customFormat="1" ht="23.1" customHeight="1" x14ac:dyDescent="0.25">
      <c r="A643" s="90" t="s">
        <v>1367</v>
      </c>
      <c r="B643" s="47" t="s">
        <v>535</v>
      </c>
      <c r="C643" s="46">
        <v>1961</v>
      </c>
      <c r="D643" s="39" t="s">
        <v>29</v>
      </c>
      <c r="E643" s="39" t="s">
        <v>28</v>
      </c>
      <c r="F643" s="48">
        <v>4</v>
      </c>
      <c r="G643" s="48">
        <v>2</v>
      </c>
      <c r="H643" s="36">
        <v>1292</v>
      </c>
      <c r="I643" s="36">
        <v>0</v>
      </c>
      <c r="J643" s="36">
        <v>1292</v>
      </c>
      <c r="K643" s="29">
        <f t="shared" si="87"/>
        <v>3226300</v>
      </c>
      <c r="L643" s="35">
        <v>0</v>
      </c>
      <c r="M643" s="35">
        <v>0</v>
      </c>
      <c r="N643" s="35">
        <v>0</v>
      </c>
      <c r="O643" s="36">
        <v>3226300</v>
      </c>
      <c r="P643" s="36">
        <f t="shared" ref="P643:P716" si="88">K643/H643</f>
        <v>2497.1362229102169</v>
      </c>
      <c r="Q643" s="29">
        <v>9673</v>
      </c>
      <c r="R643" s="59" t="s">
        <v>79</v>
      </c>
    </row>
    <row r="644" spans="1:23" s="9" customFormat="1" ht="23.1" customHeight="1" x14ac:dyDescent="0.25">
      <c r="A644" s="90" t="s">
        <v>1368</v>
      </c>
      <c r="B644" s="47" t="s">
        <v>536</v>
      </c>
      <c r="C644" s="46">
        <v>1960</v>
      </c>
      <c r="D644" s="39" t="s">
        <v>29</v>
      </c>
      <c r="E644" s="39" t="s">
        <v>28</v>
      </c>
      <c r="F644" s="48">
        <v>2</v>
      </c>
      <c r="G644" s="48">
        <v>2</v>
      </c>
      <c r="H644" s="36">
        <v>565.1</v>
      </c>
      <c r="I644" s="36">
        <v>0</v>
      </c>
      <c r="J644" s="36">
        <v>565.1</v>
      </c>
      <c r="K644" s="29">
        <f t="shared" ref="K644:K718" si="89">SUM(L644:O644)</f>
        <v>2844170</v>
      </c>
      <c r="L644" s="35">
        <v>0</v>
      </c>
      <c r="M644" s="35">
        <v>0</v>
      </c>
      <c r="N644" s="35">
        <v>0</v>
      </c>
      <c r="O644" s="36">
        <v>2844170</v>
      </c>
      <c r="P644" s="36">
        <f t="shared" si="88"/>
        <v>5033.0384002831352</v>
      </c>
      <c r="Q644" s="29">
        <v>9673</v>
      </c>
      <c r="R644" s="62" t="s">
        <v>79</v>
      </c>
      <c r="S644" s="68"/>
      <c r="T644" s="68"/>
      <c r="U644" s="67"/>
      <c r="W644" s="70"/>
    </row>
    <row r="645" spans="1:23" s="87" customFormat="1" ht="23.1" customHeight="1" x14ac:dyDescent="0.25">
      <c r="A645" s="90" t="s">
        <v>1369</v>
      </c>
      <c r="B645" s="47" t="s">
        <v>537</v>
      </c>
      <c r="C645" s="46">
        <v>1960</v>
      </c>
      <c r="D645" s="39" t="s">
        <v>29</v>
      </c>
      <c r="E645" s="39" t="s">
        <v>28</v>
      </c>
      <c r="F645" s="48">
        <v>2</v>
      </c>
      <c r="G645" s="48">
        <v>2</v>
      </c>
      <c r="H645" s="36">
        <v>556.9</v>
      </c>
      <c r="I645" s="36">
        <v>0</v>
      </c>
      <c r="J645" s="36">
        <v>556.9</v>
      </c>
      <c r="K645" s="29">
        <f t="shared" si="89"/>
        <v>2844170</v>
      </c>
      <c r="L645" s="35">
        <v>0</v>
      </c>
      <c r="M645" s="35">
        <v>0</v>
      </c>
      <c r="N645" s="35">
        <v>0</v>
      </c>
      <c r="O645" s="22">
        <v>2844170</v>
      </c>
      <c r="P645" s="36">
        <f t="shared" si="88"/>
        <v>5107.1467049739631</v>
      </c>
      <c r="Q645" s="29">
        <v>9673</v>
      </c>
      <c r="R645" s="62" t="s">
        <v>79</v>
      </c>
      <c r="U645" s="88"/>
    </row>
    <row r="646" spans="1:23" s="87" customFormat="1" ht="23.1" customHeight="1" x14ac:dyDescent="0.25">
      <c r="A646" s="90" t="s">
        <v>1370</v>
      </c>
      <c r="B646" s="47" t="s">
        <v>538</v>
      </c>
      <c r="C646" s="46">
        <v>1958</v>
      </c>
      <c r="D646" s="39" t="s">
        <v>29</v>
      </c>
      <c r="E646" s="39" t="s">
        <v>28</v>
      </c>
      <c r="F646" s="48">
        <v>2</v>
      </c>
      <c r="G646" s="48">
        <v>2</v>
      </c>
      <c r="H646" s="36">
        <v>560.79999999999995</v>
      </c>
      <c r="I646" s="36">
        <v>0</v>
      </c>
      <c r="J646" s="36">
        <v>560.79999999999995</v>
      </c>
      <c r="K646" s="29">
        <f t="shared" si="89"/>
        <v>2844170</v>
      </c>
      <c r="L646" s="35">
        <v>0</v>
      </c>
      <c r="M646" s="35">
        <v>0</v>
      </c>
      <c r="N646" s="35">
        <v>0</v>
      </c>
      <c r="O646" s="22">
        <v>2844170</v>
      </c>
      <c r="P646" s="36">
        <f t="shared" si="88"/>
        <v>5071.6298145506425</v>
      </c>
      <c r="Q646" s="29">
        <v>9673</v>
      </c>
      <c r="R646" s="59" t="s">
        <v>78</v>
      </c>
    </row>
    <row r="647" spans="1:23" s="87" customFormat="1" ht="23.1" customHeight="1" x14ac:dyDescent="0.25">
      <c r="A647" s="90" t="s">
        <v>1371</v>
      </c>
      <c r="B647" s="47" t="s">
        <v>542</v>
      </c>
      <c r="C647" s="46">
        <v>1961</v>
      </c>
      <c r="D647" s="39" t="s">
        <v>29</v>
      </c>
      <c r="E647" s="39" t="s">
        <v>28</v>
      </c>
      <c r="F647" s="48">
        <v>5</v>
      </c>
      <c r="G647" s="48">
        <v>2</v>
      </c>
      <c r="H647" s="36">
        <v>1532.88</v>
      </c>
      <c r="I647" s="36">
        <v>158.69999999999999</v>
      </c>
      <c r="J647" s="36">
        <v>1374.18</v>
      </c>
      <c r="K647" s="29">
        <f>SUM(L647:O647)</f>
        <v>5712000</v>
      </c>
      <c r="L647" s="35">
        <v>0</v>
      </c>
      <c r="M647" s="35">
        <v>0</v>
      </c>
      <c r="N647" s="35">
        <v>0</v>
      </c>
      <c r="O647" s="22">
        <v>5712000</v>
      </c>
      <c r="P647" s="36">
        <f>K647/H647</f>
        <v>3726.3190856427113</v>
      </c>
      <c r="Q647" s="29">
        <v>9673</v>
      </c>
      <c r="R647" s="59" t="s">
        <v>79</v>
      </c>
    </row>
    <row r="648" spans="1:23" s="87" customFormat="1" ht="23.1" customHeight="1" x14ac:dyDescent="0.25">
      <c r="A648" s="90" t="s">
        <v>1372</v>
      </c>
      <c r="B648" s="47" t="s">
        <v>539</v>
      </c>
      <c r="C648" s="46">
        <v>1957</v>
      </c>
      <c r="D648" s="39" t="s">
        <v>29</v>
      </c>
      <c r="E648" s="39" t="s">
        <v>28</v>
      </c>
      <c r="F648" s="48">
        <v>3</v>
      </c>
      <c r="G648" s="48">
        <v>3</v>
      </c>
      <c r="H648" s="36">
        <v>2507.6999999999998</v>
      </c>
      <c r="I648" s="36">
        <v>970.9</v>
      </c>
      <c r="J648" s="36">
        <v>636.70000000000005</v>
      </c>
      <c r="K648" s="29">
        <f t="shared" si="89"/>
        <v>6286187.9000000004</v>
      </c>
      <c r="L648" s="35">
        <v>0</v>
      </c>
      <c r="M648" s="35">
        <v>0</v>
      </c>
      <c r="N648" s="35">
        <v>0</v>
      </c>
      <c r="O648" s="22">
        <v>6286187.9000000004</v>
      </c>
      <c r="P648" s="36">
        <f t="shared" si="88"/>
        <v>2506.7543565817286</v>
      </c>
      <c r="Q648" s="29">
        <v>9673</v>
      </c>
      <c r="R648" s="50" t="s">
        <v>77</v>
      </c>
    </row>
    <row r="649" spans="1:23" s="87" customFormat="1" ht="23.1" customHeight="1" x14ac:dyDescent="0.25">
      <c r="A649" s="90" t="s">
        <v>1373</v>
      </c>
      <c r="B649" s="47" t="s">
        <v>540</v>
      </c>
      <c r="C649" s="46">
        <v>1959</v>
      </c>
      <c r="D649" s="39" t="s">
        <v>29</v>
      </c>
      <c r="E649" s="39" t="s">
        <v>28</v>
      </c>
      <c r="F649" s="48">
        <v>4</v>
      </c>
      <c r="G649" s="48">
        <v>2</v>
      </c>
      <c r="H649" s="36">
        <v>1032.5</v>
      </c>
      <c r="I649" s="36">
        <v>36.6</v>
      </c>
      <c r="J649" s="36">
        <v>995.9</v>
      </c>
      <c r="K649" s="29">
        <f t="shared" si="89"/>
        <v>2705877.5</v>
      </c>
      <c r="L649" s="35">
        <v>0</v>
      </c>
      <c r="M649" s="35">
        <v>0</v>
      </c>
      <c r="N649" s="35">
        <v>0</v>
      </c>
      <c r="O649" s="22">
        <v>2705877.5</v>
      </c>
      <c r="P649" s="36">
        <f t="shared" si="88"/>
        <v>2620.7046004842614</v>
      </c>
      <c r="Q649" s="29">
        <v>9673</v>
      </c>
      <c r="R649" s="50" t="s">
        <v>78</v>
      </c>
    </row>
    <row r="650" spans="1:23" s="87" customFormat="1" ht="23.1" customHeight="1" x14ac:dyDescent="0.25">
      <c r="A650" s="90" t="s">
        <v>1374</v>
      </c>
      <c r="B650" s="47" t="s">
        <v>541</v>
      </c>
      <c r="C650" s="46">
        <v>1958</v>
      </c>
      <c r="D650" s="39" t="s">
        <v>29</v>
      </c>
      <c r="E650" s="39" t="s">
        <v>28</v>
      </c>
      <c r="F650" s="48">
        <v>2</v>
      </c>
      <c r="G650" s="48">
        <v>3</v>
      </c>
      <c r="H650" s="36">
        <v>978.99</v>
      </c>
      <c r="I650" s="36">
        <v>0</v>
      </c>
      <c r="J650" s="36">
        <v>978.99</v>
      </c>
      <c r="K650" s="29">
        <f t="shared" si="89"/>
        <v>4588400</v>
      </c>
      <c r="L650" s="35">
        <v>0</v>
      </c>
      <c r="M650" s="35">
        <v>0</v>
      </c>
      <c r="N650" s="35">
        <v>0</v>
      </c>
      <c r="O650" s="22">
        <v>4588400</v>
      </c>
      <c r="P650" s="36">
        <f t="shared" si="88"/>
        <v>4686.871163137519</v>
      </c>
      <c r="Q650" s="29">
        <v>9673</v>
      </c>
      <c r="R650" s="59" t="s">
        <v>78</v>
      </c>
    </row>
    <row r="651" spans="1:23" s="87" customFormat="1" ht="23.1" customHeight="1" x14ac:dyDescent="0.25">
      <c r="A651" s="90" t="s">
        <v>1375</v>
      </c>
      <c r="B651" s="47" t="s">
        <v>545</v>
      </c>
      <c r="C651" s="46">
        <v>1954</v>
      </c>
      <c r="D651" s="46">
        <v>2017</v>
      </c>
      <c r="E651" s="39" t="s">
        <v>28</v>
      </c>
      <c r="F651" s="48">
        <v>3</v>
      </c>
      <c r="G651" s="48">
        <v>3</v>
      </c>
      <c r="H651" s="36">
        <v>2660.3</v>
      </c>
      <c r="I651" s="36">
        <v>2396.3000000000002</v>
      </c>
      <c r="J651" s="36">
        <v>1408.73</v>
      </c>
      <c r="K651" s="29">
        <f t="shared" si="89"/>
        <v>6905678</v>
      </c>
      <c r="L651" s="35">
        <v>0</v>
      </c>
      <c r="M651" s="35">
        <v>0</v>
      </c>
      <c r="N651" s="35">
        <v>0</v>
      </c>
      <c r="O651" s="22">
        <v>6905678</v>
      </c>
      <c r="P651" s="36">
        <f t="shared" si="88"/>
        <v>2595.8267864526556</v>
      </c>
      <c r="Q651" s="29">
        <v>9673</v>
      </c>
      <c r="R651" s="50" t="s">
        <v>77</v>
      </c>
    </row>
    <row r="652" spans="1:23" s="87" customFormat="1" ht="23.1" customHeight="1" x14ac:dyDescent="0.25">
      <c r="A652" s="90" t="s">
        <v>1376</v>
      </c>
      <c r="B652" s="86" t="s">
        <v>546</v>
      </c>
      <c r="C652" s="46">
        <v>1961</v>
      </c>
      <c r="D652" s="39" t="s">
        <v>29</v>
      </c>
      <c r="E652" s="39" t="s">
        <v>28</v>
      </c>
      <c r="F652" s="48">
        <v>4</v>
      </c>
      <c r="G652" s="48">
        <v>2</v>
      </c>
      <c r="H652" s="36">
        <v>1358.12</v>
      </c>
      <c r="I652" s="36">
        <v>284.2</v>
      </c>
      <c r="J652" s="36">
        <v>1073.92</v>
      </c>
      <c r="K652" s="29">
        <f t="shared" si="89"/>
        <v>3448900</v>
      </c>
      <c r="L652" s="35">
        <v>0</v>
      </c>
      <c r="M652" s="35">
        <v>0</v>
      </c>
      <c r="N652" s="35">
        <v>0</v>
      </c>
      <c r="O652" s="22">
        <v>3448900</v>
      </c>
      <c r="P652" s="36">
        <f t="shared" si="88"/>
        <v>2539.4663210909198</v>
      </c>
      <c r="Q652" s="29">
        <v>9673</v>
      </c>
      <c r="R652" s="59" t="s">
        <v>79</v>
      </c>
    </row>
    <row r="653" spans="1:23" s="87" customFormat="1" ht="23.1" customHeight="1" x14ac:dyDescent="0.25">
      <c r="A653" s="90" t="s">
        <v>1377</v>
      </c>
      <c r="B653" s="86" t="s">
        <v>547</v>
      </c>
      <c r="C653" s="46">
        <v>1957</v>
      </c>
      <c r="D653" s="39" t="s">
        <v>29</v>
      </c>
      <c r="E653" s="39" t="s">
        <v>28</v>
      </c>
      <c r="F653" s="48">
        <v>4</v>
      </c>
      <c r="G653" s="48">
        <v>3</v>
      </c>
      <c r="H653" s="36">
        <v>2144.6999999999998</v>
      </c>
      <c r="I653" s="36">
        <v>224.8</v>
      </c>
      <c r="J653" s="36">
        <v>1919.9</v>
      </c>
      <c r="K653" s="29">
        <f t="shared" si="89"/>
        <v>6597100</v>
      </c>
      <c r="L653" s="35">
        <v>0</v>
      </c>
      <c r="M653" s="35">
        <v>0</v>
      </c>
      <c r="N653" s="35">
        <v>0</v>
      </c>
      <c r="O653" s="22">
        <v>6597100</v>
      </c>
      <c r="P653" s="36">
        <f t="shared" si="88"/>
        <v>3076.001305543899</v>
      </c>
      <c r="Q653" s="29">
        <v>9673</v>
      </c>
      <c r="R653" s="50" t="s">
        <v>77</v>
      </c>
    </row>
    <row r="654" spans="1:23" s="87" customFormat="1" ht="23.1" customHeight="1" x14ac:dyDescent="0.25">
      <c r="A654" s="90" t="s">
        <v>1378</v>
      </c>
      <c r="B654" s="86" t="s">
        <v>543</v>
      </c>
      <c r="C654" s="46">
        <v>1958</v>
      </c>
      <c r="D654" s="39" t="s">
        <v>29</v>
      </c>
      <c r="E654" s="39" t="s">
        <v>28</v>
      </c>
      <c r="F654" s="48">
        <v>2</v>
      </c>
      <c r="G654" s="48">
        <v>1</v>
      </c>
      <c r="H654" s="36">
        <v>276.47000000000003</v>
      </c>
      <c r="I654" s="36">
        <v>0</v>
      </c>
      <c r="J654" s="36">
        <v>276.47000000000003</v>
      </c>
      <c r="K654" s="29">
        <f t="shared" ref="K654:K659" si="90">SUM(L654:O654)</f>
        <v>1641600</v>
      </c>
      <c r="L654" s="35">
        <v>0</v>
      </c>
      <c r="M654" s="35">
        <v>0</v>
      </c>
      <c r="N654" s="35">
        <v>0</v>
      </c>
      <c r="O654" s="22">
        <v>1641600</v>
      </c>
      <c r="P654" s="36">
        <f>K654/H654</f>
        <v>5937.7147610952361</v>
      </c>
      <c r="Q654" s="29">
        <v>9673</v>
      </c>
      <c r="R654" s="59" t="s">
        <v>78</v>
      </c>
    </row>
    <row r="655" spans="1:23" s="87" customFormat="1" ht="23.1" customHeight="1" x14ac:dyDescent="0.25">
      <c r="A655" s="90" t="s">
        <v>1379</v>
      </c>
      <c r="B655" s="86" t="s">
        <v>544</v>
      </c>
      <c r="C655" s="46">
        <v>1961</v>
      </c>
      <c r="D655" s="39" t="s">
        <v>29</v>
      </c>
      <c r="E655" s="39" t="s">
        <v>28</v>
      </c>
      <c r="F655" s="48">
        <v>3</v>
      </c>
      <c r="G655" s="48">
        <v>2</v>
      </c>
      <c r="H655" s="36">
        <v>1118.46</v>
      </c>
      <c r="I655" s="36">
        <v>152.78</v>
      </c>
      <c r="J655" s="36">
        <v>965.68</v>
      </c>
      <c r="K655" s="29">
        <f t="shared" si="90"/>
        <v>3671500</v>
      </c>
      <c r="L655" s="35">
        <v>0</v>
      </c>
      <c r="M655" s="35">
        <v>0</v>
      </c>
      <c r="N655" s="35">
        <v>0</v>
      </c>
      <c r="O655" s="22">
        <v>3671500</v>
      </c>
      <c r="P655" s="36">
        <f>K655/H655</f>
        <v>3282.6386281136561</v>
      </c>
      <c r="Q655" s="29">
        <v>9673</v>
      </c>
      <c r="R655" s="59" t="s">
        <v>79</v>
      </c>
    </row>
    <row r="656" spans="1:23" s="89" customFormat="1" ht="23.1" customHeight="1" x14ac:dyDescent="0.25">
      <c r="A656" s="90" t="s">
        <v>1380</v>
      </c>
      <c r="B656" s="31" t="s">
        <v>1812</v>
      </c>
      <c r="C656" s="46">
        <v>1952</v>
      </c>
      <c r="D656" s="46" t="s">
        <v>29</v>
      </c>
      <c r="E656" s="46" t="s">
        <v>28</v>
      </c>
      <c r="F656" s="48">
        <v>3</v>
      </c>
      <c r="G656" s="48">
        <v>3</v>
      </c>
      <c r="H656" s="49">
        <v>3711</v>
      </c>
      <c r="I656" s="49">
        <v>2131.4</v>
      </c>
      <c r="J656" s="49">
        <v>1370.5</v>
      </c>
      <c r="K656" s="36">
        <f t="shared" si="90"/>
        <v>9006597</v>
      </c>
      <c r="L656" s="36">
        <v>0</v>
      </c>
      <c r="M656" s="36">
        <v>0</v>
      </c>
      <c r="N656" s="36">
        <v>0</v>
      </c>
      <c r="O656" s="22">
        <v>9006597</v>
      </c>
      <c r="P656" s="36">
        <f t="shared" si="88"/>
        <v>2427</v>
      </c>
      <c r="Q656" s="36">
        <v>9673</v>
      </c>
      <c r="R656" s="50" t="s">
        <v>77</v>
      </c>
    </row>
    <row r="657" spans="1:20" s="89" customFormat="1" ht="23.1" customHeight="1" x14ac:dyDescent="0.25">
      <c r="A657" s="90" t="s">
        <v>1381</v>
      </c>
      <c r="B657" s="31" t="s">
        <v>1731</v>
      </c>
      <c r="C657" s="46" t="s">
        <v>1732</v>
      </c>
      <c r="D657" s="46" t="s">
        <v>29</v>
      </c>
      <c r="E657" s="46" t="s">
        <v>28</v>
      </c>
      <c r="F657" s="48">
        <v>5</v>
      </c>
      <c r="G657" s="48">
        <v>2</v>
      </c>
      <c r="H657" s="49">
        <v>4298.2</v>
      </c>
      <c r="I657" s="49">
        <v>2675.3</v>
      </c>
      <c r="J657" s="49">
        <v>2246.02</v>
      </c>
      <c r="K657" s="36">
        <f t="shared" si="90"/>
        <v>8659323.75</v>
      </c>
      <c r="L657" s="36">
        <v>0</v>
      </c>
      <c r="M657" s="36">
        <v>0</v>
      </c>
      <c r="N657" s="36">
        <v>0</v>
      </c>
      <c r="O657" s="22">
        <v>8659323.75</v>
      </c>
      <c r="P657" s="36">
        <f t="shared" si="88"/>
        <v>2014.6395584198037</v>
      </c>
      <c r="Q657" s="36">
        <v>9673</v>
      </c>
      <c r="R657" s="50" t="s">
        <v>79</v>
      </c>
    </row>
    <row r="658" spans="1:20" s="89" customFormat="1" ht="23.1" customHeight="1" x14ac:dyDescent="0.25">
      <c r="A658" s="90" t="s">
        <v>1382</v>
      </c>
      <c r="B658" s="31" t="s">
        <v>1792</v>
      </c>
      <c r="C658" s="46">
        <v>1941</v>
      </c>
      <c r="D658" s="46" t="s">
        <v>29</v>
      </c>
      <c r="E658" s="46" t="s">
        <v>28</v>
      </c>
      <c r="F658" s="48">
        <v>4</v>
      </c>
      <c r="G658" s="48">
        <v>1</v>
      </c>
      <c r="H658" s="49">
        <v>1796.3</v>
      </c>
      <c r="I658" s="49">
        <v>1175.5</v>
      </c>
      <c r="J658" s="49">
        <v>615.1</v>
      </c>
      <c r="K658" s="36">
        <f t="shared" si="90"/>
        <v>7192881.2000000002</v>
      </c>
      <c r="L658" s="36">
        <v>0</v>
      </c>
      <c r="M658" s="36">
        <v>0</v>
      </c>
      <c r="N658" s="36">
        <v>0</v>
      </c>
      <c r="O658" s="22">
        <v>7192881.2000000002</v>
      </c>
      <c r="P658" s="36">
        <f>K658/H658</f>
        <v>4004.2761231420145</v>
      </c>
      <c r="Q658" s="36">
        <v>9673</v>
      </c>
      <c r="R658" s="50" t="s">
        <v>77</v>
      </c>
    </row>
    <row r="659" spans="1:20" s="89" customFormat="1" ht="23.1" customHeight="1" x14ac:dyDescent="0.25">
      <c r="A659" s="139" t="s">
        <v>1383</v>
      </c>
      <c r="B659" s="153" t="s">
        <v>548</v>
      </c>
      <c r="C659" s="120">
        <v>1944</v>
      </c>
      <c r="D659" s="115" t="s">
        <v>29</v>
      </c>
      <c r="E659" s="115" t="s">
        <v>278</v>
      </c>
      <c r="F659" s="121">
        <v>3</v>
      </c>
      <c r="G659" s="121">
        <v>2</v>
      </c>
      <c r="H659" s="154">
        <v>550.5</v>
      </c>
      <c r="I659" s="154">
        <v>0</v>
      </c>
      <c r="J659" s="154">
        <v>550.5</v>
      </c>
      <c r="K659" s="36">
        <f t="shared" si="90"/>
        <v>300000</v>
      </c>
      <c r="L659" s="36">
        <v>0</v>
      </c>
      <c r="M659" s="36">
        <v>0</v>
      </c>
      <c r="N659" s="36">
        <v>0</v>
      </c>
      <c r="O659" s="22">
        <v>300000</v>
      </c>
      <c r="P659" s="36">
        <f>K659/H659</f>
        <v>544.95912806539513</v>
      </c>
      <c r="Q659" s="36">
        <v>9673</v>
      </c>
      <c r="R659" s="50" t="s">
        <v>77</v>
      </c>
    </row>
    <row r="660" spans="1:20" s="87" customFormat="1" ht="23.1" customHeight="1" x14ac:dyDescent="0.25">
      <c r="A660" s="139"/>
      <c r="B660" s="153"/>
      <c r="C660" s="120"/>
      <c r="D660" s="115"/>
      <c r="E660" s="115"/>
      <c r="F660" s="121"/>
      <c r="G660" s="121"/>
      <c r="H660" s="154"/>
      <c r="I660" s="154"/>
      <c r="J660" s="154"/>
      <c r="K660" s="29">
        <f t="shared" si="89"/>
        <v>2577580</v>
      </c>
      <c r="L660" s="35">
        <v>0</v>
      </c>
      <c r="M660" s="35">
        <v>0</v>
      </c>
      <c r="N660" s="35">
        <v>0</v>
      </c>
      <c r="O660" s="22">
        <v>2577580</v>
      </c>
      <c r="P660" s="36">
        <f>K660/H659</f>
        <v>4682.2524977293369</v>
      </c>
      <c r="Q660" s="29">
        <v>9673</v>
      </c>
      <c r="R660" s="50" t="s">
        <v>78</v>
      </c>
    </row>
    <row r="661" spans="1:20" s="87" customFormat="1" ht="23.1" customHeight="1" x14ac:dyDescent="0.25">
      <c r="A661" s="139" t="s">
        <v>1384</v>
      </c>
      <c r="B661" s="127" t="s">
        <v>549</v>
      </c>
      <c r="C661" s="120">
        <v>1938</v>
      </c>
      <c r="D661" s="115" t="s">
        <v>29</v>
      </c>
      <c r="E661" s="115" t="s">
        <v>278</v>
      </c>
      <c r="F661" s="121">
        <v>2</v>
      </c>
      <c r="G661" s="121">
        <v>1</v>
      </c>
      <c r="H661" s="154">
        <v>338.2</v>
      </c>
      <c r="I661" s="154">
        <v>0</v>
      </c>
      <c r="J661" s="154">
        <v>338.2</v>
      </c>
      <c r="K661" s="29">
        <f>SUM(L661:O661)</f>
        <v>300000</v>
      </c>
      <c r="L661" s="35">
        <v>0</v>
      </c>
      <c r="M661" s="35">
        <v>0</v>
      </c>
      <c r="N661" s="35">
        <v>0</v>
      </c>
      <c r="O661" s="22">
        <v>300000</v>
      </c>
      <c r="P661" s="36">
        <f>K661/H661</f>
        <v>887.04908338261384</v>
      </c>
      <c r="Q661" s="29">
        <v>9673</v>
      </c>
      <c r="R661" s="50" t="s">
        <v>77</v>
      </c>
    </row>
    <row r="662" spans="1:20" s="87" customFormat="1" ht="23.1" customHeight="1" x14ac:dyDescent="0.25">
      <c r="A662" s="139"/>
      <c r="B662" s="127"/>
      <c r="C662" s="120"/>
      <c r="D662" s="115"/>
      <c r="E662" s="115"/>
      <c r="F662" s="121"/>
      <c r="G662" s="121"/>
      <c r="H662" s="154"/>
      <c r="I662" s="154"/>
      <c r="J662" s="154"/>
      <c r="K662" s="29">
        <f t="shared" si="89"/>
        <v>2019490</v>
      </c>
      <c r="L662" s="35">
        <v>0</v>
      </c>
      <c r="M662" s="35">
        <v>0</v>
      </c>
      <c r="N662" s="35">
        <v>0</v>
      </c>
      <c r="O662" s="22">
        <v>2019490</v>
      </c>
      <c r="P662" s="36">
        <f>K662/H661</f>
        <v>5971.2891780011832</v>
      </c>
      <c r="Q662" s="29">
        <v>9673</v>
      </c>
      <c r="R662" s="50" t="s">
        <v>78</v>
      </c>
    </row>
    <row r="663" spans="1:20" s="87" customFormat="1" ht="23.1" customHeight="1" x14ac:dyDescent="0.25">
      <c r="A663" s="90" t="s">
        <v>1385</v>
      </c>
      <c r="B663" s="47" t="s">
        <v>550</v>
      </c>
      <c r="C663" s="46">
        <v>1958</v>
      </c>
      <c r="D663" s="39" t="s">
        <v>29</v>
      </c>
      <c r="E663" s="39" t="s">
        <v>28</v>
      </c>
      <c r="F663" s="48">
        <v>2</v>
      </c>
      <c r="G663" s="48">
        <v>1</v>
      </c>
      <c r="H663" s="36">
        <v>932.1</v>
      </c>
      <c r="I663" s="36">
        <v>0</v>
      </c>
      <c r="J663" s="36">
        <v>520.70000000000005</v>
      </c>
      <c r="K663" s="29">
        <f t="shared" si="89"/>
        <v>5180576.7</v>
      </c>
      <c r="L663" s="35">
        <v>0</v>
      </c>
      <c r="M663" s="35">
        <v>0</v>
      </c>
      <c r="N663" s="35">
        <v>0</v>
      </c>
      <c r="O663" s="22">
        <v>5180576.7</v>
      </c>
      <c r="P663" s="36">
        <f t="shared" si="88"/>
        <v>5557.9623430962347</v>
      </c>
      <c r="Q663" s="29">
        <v>9673</v>
      </c>
      <c r="R663" s="59" t="s">
        <v>78</v>
      </c>
      <c r="S663" s="88"/>
      <c r="T663" s="88"/>
    </row>
    <row r="664" spans="1:20" s="87" customFormat="1" ht="23.1" customHeight="1" x14ac:dyDescent="0.25">
      <c r="A664" s="90" t="s">
        <v>1386</v>
      </c>
      <c r="B664" s="47" t="s">
        <v>551</v>
      </c>
      <c r="C664" s="46">
        <v>1958</v>
      </c>
      <c r="D664" s="39" t="s">
        <v>29</v>
      </c>
      <c r="E664" s="39" t="s">
        <v>929</v>
      </c>
      <c r="F664" s="48">
        <v>2</v>
      </c>
      <c r="G664" s="48">
        <v>1</v>
      </c>
      <c r="H664" s="36">
        <v>293.7</v>
      </c>
      <c r="I664" s="36">
        <v>90.1</v>
      </c>
      <c r="J664" s="36">
        <v>203.6</v>
      </c>
      <c r="K664" s="29">
        <f t="shared" si="89"/>
        <v>1737000</v>
      </c>
      <c r="L664" s="35">
        <v>0</v>
      </c>
      <c r="M664" s="35">
        <v>0</v>
      </c>
      <c r="N664" s="35">
        <v>0</v>
      </c>
      <c r="O664" s="22">
        <v>1737000</v>
      </c>
      <c r="P664" s="36">
        <f t="shared" si="88"/>
        <v>5914.198161389173</v>
      </c>
      <c r="Q664" s="29">
        <v>9673</v>
      </c>
      <c r="R664" s="59" t="s">
        <v>78</v>
      </c>
    </row>
    <row r="665" spans="1:20" s="87" customFormat="1" ht="23.1" customHeight="1" x14ac:dyDescent="0.25">
      <c r="A665" s="90" t="s">
        <v>1387</v>
      </c>
      <c r="B665" s="47" t="s">
        <v>552</v>
      </c>
      <c r="C665" s="46">
        <v>1960</v>
      </c>
      <c r="D665" s="39" t="s">
        <v>29</v>
      </c>
      <c r="E665" s="39" t="s">
        <v>28</v>
      </c>
      <c r="F665" s="48">
        <v>2</v>
      </c>
      <c r="G665" s="48">
        <v>1</v>
      </c>
      <c r="H665" s="36">
        <v>281.2</v>
      </c>
      <c r="I665" s="36">
        <v>112.5</v>
      </c>
      <c r="J665" s="36">
        <v>168.7</v>
      </c>
      <c r="K665" s="29">
        <f t="shared" si="89"/>
        <v>1689300</v>
      </c>
      <c r="L665" s="35">
        <v>0</v>
      </c>
      <c r="M665" s="35">
        <v>0</v>
      </c>
      <c r="N665" s="35">
        <v>0</v>
      </c>
      <c r="O665" s="22">
        <v>1689300</v>
      </c>
      <c r="P665" s="36">
        <f t="shared" si="88"/>
        <v>6007.4679943101</v>
      </c>
      <c r="Q665" s="29">
        <v>9673</v>
      </c>
      <c r="R665" s="62" t="s">
        <v>79</v>
      </c>
    </row>
    <row r="666" spans="1:20" s="89" customFormat="1" ht="23.1" customHeight="1" x14ac:dyDescent="0.25">
      <c r="A666" s="90" t="s">
        <v>1388</v>
      </c>
      <c r="B666" s="31" t="s">
        <v>1800</v>
      </c>
      <c r="C666" s="46">
        <v>1952</v>
      </c>
      <c r="D666" s="46" t="s">
        <v>29</v>
      </c>
      <c r="E666" s="46" t="s">
        <v>28</v>
      </c>
      <c r="F666" s="48">
        <v>4</v>
      </c>
      <c r="G666" s="48">
        <v>1</v>
      </c>
      <c r="H666" s="49">
        <v>1328.1</v>
      </c>
      <c r="I666" s="49">
        <v>35.299999999999997</v>
      </c>
      <c r="J666" s="49">
        <v>1124.5999999999999</v>
      </c>
      <c r="K666" s="36">
        <f>SUM(L666:O666)</f>
        <v>3436200</v>
      </c>
      <c r="L666" s="36">
        <v>0</v>
      </c>
      <c r="M666" s="36">
        <v>0</v>
      </c>
      <c r="N666" s="36">
        <v>0</v>
      </c>
      <c r="O666" s="22">
        <v>3436200</v>
      </c>
      <c r="P666" s="36">
        <f>K666/H666</f>
        <v>2587.3051728032528</v>
      </c>
      <c r="Q666" s="36">
        <v>9673</v>
      </c>
      <c r="R666" s="50" t="s">
        <v>77</v>
      </c>
    </row>
    <row r="667" spans="1:20" s="87" customFormat="1" ht="23.1" customHeight="1" x14ac:dyDescent="0.25">
      <c r="A667" s="90" t="s">
        <v>1389</v>
      </c>
      <c r="B667" s="47" t="s">
        <v>553</v>
      </c>
      <c r="C667" s="46">
        <v>1947</v>
      </c>
      <c r="D667" s="39" t="s">
        <v>29</v>
      </c>
      <c r="E667" s="39" t="s">
        <v>28</v>
      </c>
      <c r="F667" s="48">
        <v>2</v>
      </c>
      <c r="G667" s="48">
        <v>1</v>
      </c>
      <c r="H667" s="36">
        <v>746.4</v>
      </c>
      <c r="I667" s="36">
        <v>0</v>
      </c>
      <c r="J667" s="36">
        <v>468</v>
      </c>
      <c r="K667" s="29">
        <f>SUM(L667:O667)</f>
        <v>2011512.8</v>
      </c>
      <c r="L667" s="35">
        <v>0</v>
      </c>
      <c r="M667" s="35">
        <v>0</v>
      </c>
      <c r="N667" s="35">
        <v>0</v>
      </c>
      <c r="O667" s="22">
        <v>2011512.8</v>
      </c>
      <c r="P667" s="36">
        <f>K667/H667</f>
        <v>2694.9528403001073</v>
      </c>
      <c r="Q667" s="29">
        <v>9673</v>
      </c>
      <c r="R667" s="50" t="s">
        <v>77</v>
      </c>
    </row>
    <row r="668" spans="1:20" s="87" customFormat="1" ht="23.1" customHeight="1" x14ac:dyDescent="0.25">
      <c r="A668" s="90" t="s">
        <v>1390</v>
      </c>
      <c r="B668" s="86" t="s">
        <v>554</v>
      </c>
      <c r="C668" s="46">
        <v>1960</v>
      </c>
      <c r="D668" s="39" t="s">
        <v>29</v>
      </c>
      <c r="E668" s="39" t="s">
        <v>28</v>
      </c>
      <c r="F668" s="48">
        <v>5</v>
      </c>
      <c r="G668" s="48">
        <v>4</v>
      </c>
      <c r="H668" s="36">
        <v>3042.69</v>
      </c>
      <c r="I668" s="36">
        <v>186.22</v>
      </c>
      <c r="J668" s="36">
        <v>2856.47</v>
      </c>
      <c r="K668" s="29">
        <f t="shared" si="89"/>
        <v>5937780</v>
      </c>
      <c r="L668" s="35">
        <v>0</v>
      </c>
      <c r="M668" s="35">
        <v>0</v>
      </c>
      <c r="N668" s="35">
        <v>0</v>
      </c>
      <c r="O668" s="22">
        <v>5937780</v>
      </c>
      <c r="P668" s="36">
        <f t="shared" si="88"/>
        <v>1951.4902931287775</v>
      </c>
      <c r="Q668" s="29">
        <v>9673</v>
      </c>
      <c r="R668" s="62" t="s">
        <v>79</v>
      </c>
    </row>
    <row r="669" spans="1:20" s="87" customFormat="1" ht="23.1" customHeight="1" x14ac:dyDescent="0.25">
      <c r="A669" s="90" t="s">
        <v>1391</v>
      </c>
      <c r="B669" s="47" t="s">
        <v>555</v>
      </c>
      <c r="C669" s="46">
        <v>1961</v>
      </c>
      <c r="D669" s="39" t="s">
        <v>29</v>
      </c>
      <c r="E669" s="39" t="s">
        <v>28</v>
      </c>
      <c r="F669" s="48">
        <v>5</v>
      </c>
      <c r="G669" s="48">
        <v>4</v>
      </c>
      <c r="H669" s="36">
        <v>3143.61</v>
      </c>
      <c r="I669" s="36">
        <v>522.4</v>
      </c>
      <c r="J669" s="36">
        <v>2621.21</v>
      </c>
      <c r="K669" s="29">
        <f t="shared" si="89"/>
        <v>5936720</v>
      </c>
      <c r="L669" s="35">
        <v>0</v>
      </c>
      <c r="M669" s="35">
        <v>0</v>
      </c>
      <c r="N669" s="35">
        <v>0</v>
      </c>
      <c r="O669" s="22">
        <v>5936720</v>
      </c>
      <c r="P669" s="36">
        <f t="shared" si="88"/>
        <v>1888.503981091802</v>
      </c>
      <c r="Q669" s="29">
        <v>9673</v>
      </c>
      <c r="R669" s="59" t="s">
        <v>79</v>
      </c>
    </row>
    <row r="670" spans="1:20" s="87" customFormat="1" ht="23.1" customHeight="1" x14ac:dyDescent="0.25">
      <c r="A670" s="90" t="s">
        <v>1392</v>
      </c>
      <c r="B670" s="47" t="s">
        <v>556</v>
      </c>
      <c r="C670" s="46">
        <v>1961</v>
      </c>
      <c r="D670" s="39" t="s">
        <v>29</v>
      </c>
      <c r="E670" s="39" t="s">
        <v>28</v>
      </c>
      <c r="F670" s="48">
        <v>4</v>
      </c>
      <c r="G670" s="48">
        <v>3</v>
      </c>
      <c r="H670" s="36">
        <v>2692</v>
      </c>
      <c r="I670" s="36">
        <v>467.9</v>
      </c>
      <c r="J670" s="36">
        <v>1092.18</v>
      </c>
      <c r="K670" s="29">
        <f t="shared" si="89"/>
        <v>18285984</v>
      </c>
      <c r="L670" s="35">
        <v>0</v>
      </c>
      <c r="M670" s="35">
        <v>0</v>
      </c>
      <c r="N670" s="35">
        <v>0</v>
      </c>
      <c r="O670" s="22">
        <v>18285984</v>
      </c>
      <c r="P670" s="36">
        <f t="shared" si="88"/>
        <v>6792.7132243684991</v>
      </c>
      <c r="Q670" s="29">
        <v>9673</v>
      </c>
      <c r="R670" s="59" t="s">
        <v>77</v>
      </c>
    </row>
    <row r="671" spans="1:20" s="87" customFormat="1" ht="23.1" customHeight="1" x14ac:dyDescent="0.25">
      <c r="A671" s="90" t="s">
        <v>1393</v>
      </c>
      <c r="B671" s="47" t="s">
        <v>557</v>
      </c>
      <c r="C671" s="46">
        <v>1961</v>
      </c>
      <c r="D671" s="39" t="s">
        <v>29</v>
      </c>
      <c r="E671" s="39" t="s">
        <v>28</v>
      </c>
      <c r="F671" s="48">
        <v>5</v>
      </c>
      <c r="G671" s="48">
        <v>2</v>
      </c>
      <c r="H671" s="36">
        <v>1524.25</v>
      </c>
      <c r="I671" s="36">
        <v>509</v>
      </c>
      <c r="J671" s="36">
        <v>1015.25</v>
      </c>
      <c r="K671" s="29">
        <f t="shared" si="89"/>
        <v>2744000</v>
      </c>
      <c r="L671" s="35">
        <v>0</v>
      </c>
      <c r="M671" s="35">
        <v>0</v>
      </c>
      <c r="N671" s="35">
        <v>0</v>
      </c>
      <c r="O671" s="22">
        <v>2744000</v>
      </c>
      <c r="P671" s="36">
        <f t="shared" si="88"/>
        <v>1800.2296211251435</v>
      </c>
      <c r="Q671" s="29">
        <v>9673</v>
      </c>
      <c r="R671" s="59" t="s">
        <v>79</v>
      </c>
    </row>
    <row r="672" spans="1:20" s="87" customFormat="1" ht="23.1" customHeight="1" x14ac:dyDescent="0.25">
      <c r="A672" s="90" t="s">
        <v>1394</v>
      </c>
      <c r="B672" s="47" t="s">
        <v>558</v>
      </c>
      <c r="C672" s="46">
        <v>1961</v>
      </c>
      <c r="D672" s="39" t="s">
        <v>29</v>
      </c>
      <c r="E672" s="39" t="s">
        <v>28</v>
      </c>
      <c r="F672" s="48">
        <v>2</v>
      </c>
      <c r="G672" s="48">
        <v>2</v>
      </c>
      <c r="H672" s="36">
        <v>649.67999999999995</v>
      </c>
      <c r="I672" s="36">
        <v>0</v>
      </c>
      <c r="J672" s="36">
        <v>649.67999999999995</v>
      </c>
      <c r="K672" s="29">
        <f t="shared" si="89"/>
        <v>3045570</v>
      </c>
      <c r="L672" s="35">
        <v>0</v>
      </c>
      <c r="M672" s="35">
        <v>0</v>
      </c>
      <c r="N672" s="35">
        <v>0</v>
      </c>
      <c r="O672" s="22">
        <v>3045570</v>
      </c>
      <c r="P672" s="36">
        <f t="shared" si="88"/>
        <v>4687.8001477650541</v>
      </c>
      <c r="Q672" s="29">
        <v>9673</v>
      </c>
      <c r="R672" s="59" t="s">
        <v>79</v>
      </c>
    </row>
    <row r="673" spans="1:18" s="87" customFormat="1" ht="23.1" customHeight="1" x14ac:dyDescent="0.25">
      <c r="A673" s="90" t="s">
        <v>1395</v>
      </c>
      <c r="B673" s="47" t="s">
        <v>559</v>
      </c>
      <c r="C673" s="46">
        <v>1960</v>
      </c>
      <c r="D673" s="39" t="s">
        <v>29</v>
      </c>
      <c r="E673" s="39" t="s">
        <v>28</v>
      </c>
      <c r="F673" s="48">
        <v>5</v>
      </c>
      <c r="G673" s="48">
        <v>2</v>
      </c>
      <c r="H673" s="36">
        <v>1658.15</v>
      </c>
      <c r="I673" s="36">
        <v>40.4</v>
      </c>
      <c r="J673" s="36">
        <v>1617.75</v>
      </c>
      <c r="K673" s="29">
        <f t="shared" si="89"/>
        <v>3134610</v>
      </c>
      <c r="L673" s="35">
        <v>0</v>
      </c>
      <c r="M673" s="35">
        <v>0</v>
      </c>
      <c r="N673" s="35">
        <v>0</v>
      </c>
      <c r="O673" s="22">
        <v>3134610</v>
      </c>
      <c r="P673" s="36">
        <f t="shared" si="88"/>
        <v>1890.4260772547718</v>
      </c>
      <c r="Q673" s="29">
        <v>9673</v>
      </c>
      <c r="R673" s="62" t="s">
        <v>79</v>
      </c>
    </row>
    <row r="674" spans="1:18" s="87" customFormat="1" ht="23.1" customHeight="1" x14ac:dyDescent="0.25">
      <c r="A674" s="90" t="s">
        <v>1396</v>
      </c>
      <c r="B674" s="47" t="s">
        <v>560</v>
      </c>
      <c r="C674" s="46">
        <v>1960</v>
      </c>
      <c r="D674" s="39" t="s">
        <v>29</v>
      </c>
      <c r="E674" s="39" t="s">
        <v>28</v>
      </c>
      <c r="F674" s="48">
        <v>5</v>
      </c>
      <c r="G674" s="48">
        <v>2</v>
      </c>
      <c r="H674" s="36">
        <v>1457.14</v>
      </c>
      <c r="I674" s="36">
        <v>146</v>
      </c>
      <c r="J674" s="36">
        <v>1311.14</v>
      </c>
      <c r="K674" s="29">
        <f t="shared" si="89"/>
        <v>2744000</v>
      </c>
      <c r="L674" s="35">
        <v>0</v>
      </c>
      <c r="M674" s="35">
        <v>0</v>
      </c>
      <c r="N674" s="35">
        <v>0</v>
      </c>
      <c r="O674" s="22">
        <v>2744000</v>
      </c>
      <c r="P674" s="36">
        <f t="shared" si="88"/>
        <v>1883.1409473351907</v>
      </c>
      <c r="Q674" s="29">
        <v>9673</v>
      </c>
      <c r="R674" s="62" t="s">
        <v>79</v>
      </c>
    </row>
    <row r="675" spans="1:18" s="87" customFormat="1" ht="23.1" customHeight="1" x14ac:dyDescent="0.25">
      <c r="A675" s="90" t="s">
        <v>1397</v>
      </c>
      <c r="B675" s="47" t="s">
        <v>561</v>
      </c>
      <c r="C675" s="46">
        <v>1960</v>
      </c>
      <c r="D675" s="39" t="s">
        <v>29</v>
      </c>
      <c r="E675" s="39" t="s">
        <v>28</v>
      </c>
      <c r="F675" s="48">
        <v>5</v>
      </c>
      <c r="G675" s="48">
        <v>3</v>
      </c>
      <c r="H675" s="36">
        <v>2397.1799999999998</v>
      </c>
      <c r="I675" s="36">
        <v>347.6</v>
      </c>
      <c r="J675" s="36">
        <v>2022.58</v>
      </c>
      <c r="K675" s="29">
        <f t="shared" si="89"/>
        <v>4546000</v>
      </c>
      <c r="L675" s="35">
        <v>0</v>
      </c>
      <c r="M675" s="35">
        <v>0</v>
      </c>
      <c r="N675" s="35">
        <v>0</v>
      </c>
      <c r="O675" s="22">
        <v>4546000</v>
      </c>
      <c r="P675" s="36">
        <f t="shared" si="88"/>
        <v>1896.3949307102514</v>
      </c>
      <c r="Q675" s="29">
        <v>9673</v>
      </c>
      <c r="R675" s="62" t="s">
        <v>79</v>
      </c>
    </row>
    <row r="676" spans="1:18" s="87" customFormat="1" ht="23.1" customHeight="1" x14ac:dyDescent="0.25">
      <c r="A676" s="90" t="s">
        <v>1398</v>
      </c>
      <c r="B676" s="47" t="s">
        <v>562</v>
      </c>
      <c r="C676" s="46">
        <v>1960</v>
      </c>
      <c r="D676" s="39" t="s">
        <v>29</v>
      </c>
      <c r="E676" s="39" t="s">
        <v>28</v>
      </c>
      <c r="F676" s="48">
        <v>5</v>
      </c>
      <c r="G676" s="48">
        <v>2</v>
      </c>
      <c r="H676" s="36">
        <v>1599.68</v>
      </c>
      <c r="I676" s="36">
        <v>68.7</v>
      </c>
      <c r="J676" s="36">
        <v>1530.98</v>
      </c>
      <c r="K676" s="29">
        <f t="shared" si="89"/>
        <v>3088500</v>
      </c>
      <c r="L676" s="35">
        <v>0</v>
      </c>
      <c r="M676" s="35">
        <v>0</v>
      </c>
      <c r="N676" s="35">
        <v>0</v>
      </c>
      <c r="O676" s="22">
        <v>3088500</v>
      </c>
      <c r="P676" s="36">
        <f t="shared" si="88"/>
        <v>1930.6986397279454</v>
      </c>
      <c r="Q676" s="29">
        <v>9673</v>
      </c>
      <c r="R676" s="62" t="s">
        <v>79</v>
      </c>
    </row>
    <row r="677" spans="1:18" s="87" customFormat="1" ht="23.1" customHeight="1" x14ac:dyDescent="0.25">
      <c r="A677" s="90" t="s">
        <v>1399</v>
      </c>
      <c r="B677" s="47" t="s">
        <v>563</v>
      </c>
      <c r="C677" s="46">
        <v>1960</v>
      </c>
      <c r="D677" s="39" t="s">
        <v>29</v>
      </c>
      <c r="E677" s="39" t="s">
        <v>28</v>
      </c>
      <c r="F677" s="48">
        <v>5</v>
      </c>
      <c r="G677" s="48">
        <v>2</v>
      </c>
      <c r="H677" s="36">
        <v>1361.3</v>
      </c>
      <c r="I677" s="36">
        <v>31.5</v>
      </c>
      <c r="J677" s="36">
        <v>1329.8</v>
      </c>
      <c r="K677" s="29">
        <f t="shared" si="89"/>
        <v>2505500</v>
      </c>
      <c r="L677" s="35">
        <v>0</v>
      </c>
      <c r="M677" s="35">
        <v>0</v>
      </c>
      <c r="N677" s="35">
        <v>0</v>
      </c>
      <c r="O677" s="22">
        <v>2505500</v>
      </c>
      <c r="P677" s="36">
        <f t="shared" si="88"/>
        <v>1840.5200910894</v>
      </c>
      <c r="Q677" s="29">
        <v>9673</v>
      </c>
      <c r="R677" s="62" t="s">
        <v>79</v>
      </c>
    </row>
    <row r="678" spans="1:18" s="87" customFormat="1" ht="23.1" customHeight="1" x14ac:dyDescent="0.25">
      <c r="A678" s="90" t="s">
        <v>1400</v>
      </c>
      <c r="B678" s="47" t="s">
        <v>564</v>
      </c>
      <c r="C678" s="46">
        <v>1960</v>
      </c>
      <c r="D678" s="39" t="s">
        <v>29</v>
      </c>
      <c r="E678" s="39" t="s">
        <v>28</v>
      </c>
      <c r="F678" s="48">
        <v>5</v>
      </c>
      <c r="G678" s="48">
        <v>2</v>
      </c>
      <c r="H678" s="36">
        <v>1602.26</v>
      </c>
      <c r="I678" s="36">
        <v>87.3</v>
      </c>
      <c r="J678" s="36">
        <v>1514.96</v>
      </c>
      <c r="K678" s="29">
        <f t="shared" si="89"/>
        <v>3329120</v>
      </c>
      <c r="L678" s="35">
        <v>0</v>
      </c>
      <c r="M678" s="35">
        <v>0</v>
      </c>
      <c r="N678" s="35">
        <v>0</v>
      </c>
      <c r="O678" s="22">
        <v>3329120</v>
      </c>
      <c r="P678" s="36">
        <f t="shared" si="88"/>
        <v>2077.7651567161383</v>
      </c>
      <c r="Q678" s="29">
        <v>9673</v>
      </c>
      <c r="R678" s="62" t="s">
        <v>79</v>
      </c>
    </row>
    <row r="679" spans="1:18" s="87" customFormat="1" ht="23.1" customHeight="1" x14ac:dyDescent="0.25">
      <c r="A679" s="90" t="s">
        <v>1401</v>
      </c>
      <c r="B679" s="47" t="s">
        <v>565</v>
      </c>
      <c r="C679" s="46">
        <v>1960</v>
      </c>
      <c r="D679" s="39" t="s">
        <v>29</v>
      </c>
      <c r="E679" s="39" t="s">
        <v>28</v>
      </c>
      <c r="F679" s="48">
        <v>5</v>
      </c>
      <c r="G679" s="48">
        <v>2</v>
      </c>
      <c r="H679" s="36">
        <v>1572.95</v>
      </c>
      <c r="I679" s="36">
        <v>40.5</v>
      </c>
      <c r="J679" s="36">
        <v>1532.45</v>
      </c>
      <c r="K679" s="29">
        <f t="shared" si="89"/>
        <v>3101750</v>
      </c>
      <c r="L679" s="35">
        <v>0</v>
      </c>
      <c r="M679" s="35">
        <v>0</v>
      </c>
      <c r="N679" s="35">
        <v>0</v>
      </c>
      <c r="O679" s="22">
        <v>3101750</v>
      </c>
      <c r="P679" s="36">
        <f t="shared" si="88"/>
        <v>1971.9317206522776</v>
      </c>
      <c r="Q679" s="29">
        <v>9673</v>
      </c>
      <c r="R679" s="62" t="s">
        <v>79</v>
      </c>
    </row>
    <row r="680" spans="1:18" s="87" customFormat="1" ht="23.1" customHeight="1" x14ac:dyDescent="0.25">
      <c r="A680" s="90" t="s">
        <v>1402</v>
      </c>
      <c r="B680" s="47" t="s">
        <v>566</v>
      </c>
      <c r="C680" s="46">
        <v>1961</v>
      </c>
      <c r="D680" s="39" t="s">
        <v>29</v>
      </c>
      <c r="E680" s="39" t="s">
        <v>28</v>
      </c>
      <c r="F680" s="48">
        <v>5</v>
      </c>
      <c r="G680" s="48">
        <v>2</v>
      </c>
      <c r="H680" s="36">
        <v>1590.88</v>
      </c>
      <c r="I680" s="36">
        <v>0</v>
      </c>
      <c r="J680" s="36">
        <v>1590.88</v>
      </c>
      <c r="K680" s="29">
        <f t="shared" si="89"/>
        <v>3316400</v>
      </c>
      <c r="L680" s="35">
        <v>0</v>
      </c>
      <c r="M680" s="35">
        <v>0</v>
      </c>
      <c r="N680" s="35">
        <v>0</v>
      </c>
      <c r="O680" s="22">
        <v>3316400</v>
      </c>
      <c r="P680" s="36">
        <f t="shared" si="88"/>
        <v>2084.6324047068288</v>
      </c>
      <c r="Q680" s="29">
        <v>9673</v>
      </c>
      <c r="R680" s="59" t="s">
        <v>79</v>
      </c>
    </row>
    <row r="681" spans="1:18" s="89" customFormat="1" ht="23.1" customHeight="1" x14ac:dyDescent="0.25">
      <c r="A681" s="90" t="s">
        <v>1403</v>
      </c>
      <c r="B681" s="31" t="s">
        <v>1833</v>
      </c>
      <c r="C681" s="46">
        <v>1953</v>
      </c>
      <c r="D681" s="46" t="s">
        <v>29</v>
      </c>
      <c r="E681" s="46" t="s">
        <v>28</v>
      </c>
      <c r="F681" s="48">
        <v>2</v>
      </c>
      <c r="G681" s="48">
        <v>2</v>
      </c>
      <c r="H681" s="49">
        <v>617.29999999999995</v>
      </c>
      <c r="I681" s="49">
        <v>535.79999999999995</v>
      </c>
      <c r="J681" s="49">
        <v>237.55</v>
      </c>
      <c r="K681" s="36">
        <f>SUM(L681:O681)</f>
        <v>3130492.46</v>
      </c>
      <c r="L681" s="36">
        <v>0</v>
      </c>
      <c r="M681" s="36">
        <v>0</v>
      </c>
      <c r="N681" s="36">
        <v>0</v>
      </c>
      <c r="O681" s="22">
        <v>3130492.46</v>
      </c>
      <c r="P681" s="36">
        <f>K681/H681</f>
        <v>5071.2659322857608</v>
      </c>
      <c r="Q681" s="36">
        <v>9673</v>
      </c>
      <c r="R681" s="50" t="s">
        <v>77</v>
      </c>
    </row>
    <row r="682" spans="1:18" s="89" customFormat="1" ht="23.1" customHeight="1" x14ac:dyDescent="0.25">
      <c r="A682" s="90" t="s">
        <v>1404</v>
      </c>
      <c r="B682" s="31" t="s">
        <v>1810</v>
      </c>
      <c r="C682" s="46">
        <v>1941</v>
      </c>
      <c r="D682" s="46" t="s">
        <v>29</v>
      </c>
      <c r="E682" s="46" t="s">
        <v>28</v>
      </c>
      <c r="F682" s="48">
        <v>4</v>
      </c>
      <c r="G682" s="48">
        <v>3</v>
      </c>
      <c r="H682" s="49">
        <v>3995.7</v>
      </c>
      <c r="I682" s="49">
        <v>3035.9</v>
      </c>
      <c r="J682" s="49">
        <v>2059.64</v>
      </c>
      <c r="K682" s="36">
        <f>SUM(L682:O682)</f>
        <v>10749392</v>
      </c>
      <c r="L682" s="36">
        <v>0</v>
      </c>
      <c r="M682" s="36">
        <v>0</v>
      </c>
      <c r="N682" s="36">
        <v>0</v>
      </c>
      <c r="O682" s="22">
        <v>10749392</v>
      </c>
      <c r="P682" s="36">
        <f t="shared" si="88"/>
        <v>2690.2400080086095</v>
      </c>
      <c r="Q682" s="36">
        <v>9673</v>
      </c>
      <c r="R682" s="50" t="s">
        <v>77</v>
      </c>
    </row>
    <row r="683" spans="1:18" s="89" customFormat="1" ht="20.100000000000001" customHeight="1" x14ac:dyDescent="0.25">
      <c r="A683" s="90" t="s">
        <v>1405</v>
      </c>
      <c r="B683" s="31" t="s">
        <v>1844</v>
      </c>
      <c r="C683" s="46">
        <v>1946</v>
      </c>
      <c r="D683" s="46" t="s">
        <v>29</v>
      </c>
      <c r="E683" s="46" t="s">
        <v>28</v>
      </c>
      <c r="F683" s="48">
        <v>4</v>
      </c>
      <c r="G683" s="48">
        <v>6</v>
      </c>
      <c r="H683" s="49">
        <v>5733.3</v>
      </c>
      <c r="I683" s="49">
        <v>4736</v>
      </c>
      <c r="J683" s="49">
        <v>3520.64</v>
      </c>
      <c r="K683" s="36">
        <f>SUM(L683:O683)</f>
        <v>13694962</v>
      </c>
      <c r="L683" s="36">
        <v>0</v>
      </c>
      <c r="M683" s="36">
        <v>0</v>
      </c>
      <c r="N683" s="36">
        <v>0</v>
      </c>
      <c r="O683" s="35">
        <v>13694962</v>
      </c>
      <c r="P683" s="36">
        <f t="shared" si="88"/>
        <v>2388.6700504072696</v>
      </c>
      <c r="Q683" s="36">
        <v>9673</v>
      </c>
      <c r="R683" s="50" t="s">
        <v>77</v>
      </c>
    </row>
    <row r="684" spans="1:18" s="87" customFormat="1" ht="23.1" customHeight="1" x14ac:dyDescent="0.25">
      <c r="A684" s="90" t="s">
        <v>1406</v>
      </c>
      <c r="B684" s="47" t="s">
        <v>567</v>
      </c>
      <c r="C684" s="46">
        <v>1946</v>
      </c>
      <c r="D684" s="39" t="s">
        <v>29</v>
      </c>
      <c r="E684" s="39" t="s">
        <v>28</v>
      </c>
      <c r="F684" s="48">
        <v>4</v>
      </c>
      <c r="G684" s="48">
        <v>2</v>
      </c>
      <c r="H684" s="36">
        <v>1658.5</v>
      </c>
      <c r="I684" s="36">
        <v>151.19999999999999</v>
      </c>
      <c r="J684" s="36">
        <v>1024.78</v>
      </c>
      <c r="K684" s="29">
        <f t="shared" si="89"/>
        <v>4225179.5</v>
      </c>
      <c r="L684" s="35">
        <v>0</v>
      </c>
      <c r="M684" s="35">
        <v>0</v>
      </c>
      <c r="N684" s="35">
        <v>0</v>
      </c>
      <c r="O684" s="22">
        <v>4225179.5</v>
      </c>
      <c r="P684" s="36">
        <f t="shared" si="88"/>
        <v>2547.5908953873982</v>
      </c>
      <c r="Q684" s="29">
        <v>9673</v>
      </c>
      <c r="R684" s="50" t="s">
        <v>77</v>
      </c>
    </row>
    <row r="685" spans="1:18" s="87" customFormat="1" ht="23.1" customHeight="1" x14ac:dyDescent="0.25">
      <c r="A685" s="90" t="s">
        <v>1407</v>
      </c>
      <c r="B685" s="47" t="s">
        <v>568</v>
      </c>
      <c r="C685" s="46">
        <v>1946</v>
      </c>
      <c r="D685" s="39" t="s">
        <v>29</v>
      </c>
      <c r="E685" s="39" t="s">
        <v>28</v>
      </c>
      <c r="F685" s="48">
        <v>3</v>
      </c>
      <c r="G685" s="48">
        <v>4</v>
      </c>
      <c r="H685" s="36">
        <v>2965.2</v>
      </c>
      <c r="I685" s="36">
        <v>226.3</v>
      </c>
      <c r="J685" s="36">
        <v>1579.88</v>
      </c>
      <c r="K685" s="29">
        <f t="shared" si="89"/>
        <v>7396540.4000000004</v>
      </c>
      <c r="L685" s="35">
        <v>0</v>
      </c>
      <c r="M685" s="35">
        <v>0</v>
      </c>
      <c r="N685" s="35">
        <v>0</v>
      </c>
      <c r="O685" s="22">
        <v>7396540.4000000004</v>
      </c>
      <c r="P685" s="36">
        <f t="shared" si="88"/>
        <v>2494.4490759476598</v>
      </c>
      <c r="Q685" s="29">
        <v>9673</v>
      </c>
      <c r="R685" s="50" t="s">
        <v>77</v>
      </c>
    </row>
    <row r="686" spans="1:18" s="87" customFormat="1" ht="23.1" customHeight="1" x14ac:dyDescent="0.25">
      <c r="A686" s="90" t="s">
        <v>1408</v>
      </c>
      <c r="B686" s="47" t="s">
        <v>569</v>
      </c>
      <c r="C686" s="46">
        <v>1941</v>
      </c>
      <c r="D686" s="39" t="s">
        <v>29</v>
      </c>
      <c r="E686" s="39" t="s">
        <v>28</v>
      </c>
      <c r="F686" s="48">
        <v>3</v>
      </c>
      <c r="G686" s="48">
        <v>2</v>
      </c>
      <c r="H686" s="36">
        <v>1461</v>
      </c>
      <c r="I686" s="36">
        <v>545</v>
      </c>
      <c r="J686" s="36">
        <v>659.05</v>
      </c>
      <c r="K686" s="29">
        <f t="shared" si="89"/>
        <v>3745847</v>
      </c>
      <c r="L686" s="35">
        <v>0</v>
      </c>
      <c r="M686" s="35">
        <v>0</v>
      </c>
      <c r="N686" s="35">
        <v>0</v>
      </c>
      <c r="O686" s="22">
        <v>3745847</v>
      </c>
      <c r="P686" s="36">
        <f t="shared" si="88"/>
        <v>2563.8925393566051</v>
      </c>
      <c r="Q686" s="29">
        <v>9673</v>
      </c>
      <c r="R686" s="50" t="s">
        <v>77</v>
      </c>
    </row>
    <row r="687" spans="1:18" s="87" customFormat="1" ht="23.1" customHeight="1" x14ac:dyDescent="0.25">
      <c r="A687" s="90" t="s">
        <v>1409</v>
      </c>
      <c r="B687" s="47" t="s">
        <v>570</v>
      </c>
      <c r="C687" s="46">
        <v>1960</v>
      </c>
      <c r="D687" s="39" t="s">
        <v>29</v>
      </c>
      <c r="E687" s="39" t="s">
        <v>28</v>
      </c>
      <c r="F687" s="48">
        <v>5</v>
      </c>
      <c r="G687" s="48">
        <v>9</v>
      </c>
      <c r="H687" s="36">
        <v>10097.799999999999</v>
      </c>
      <c r="I687" s="36">
        <v>1803.7</v>
      </c>
      <c r="J687" s="36">
        <v>7275.2</v>
      </c>
      <c r="K687" s="29">
        <f t="shared" si="89"/>
        <v>24707360.600000001</v>
      </c>
      <c r="L687" s="35">
        <v>0</v>
      </c>
      <c r="M687" s="35">
        <v>0</v>
      </c>
      <c r="N687" s="35">
        <v>0</v>
      </c>
      <c r="O687" s="22">
        <v>24707360.600000001</v>
      </c>
      <c r="P687" s="36">
        <f t="shared" si="88"/>
        <v>2446.8062944403737</v>
      </c>
      <c r="Q687" s="29">
        <v>9673</v>
      </c>
      <c r="R687" s="62" t="s">
        <v>79</v>
      </c>
    </row>
    <row r="688" spans="1:18" s="87" customFormat="1" ht="23.1" customHeight="1" x14ac:dyDescent="0.25">
      <c r="A688" s="90" t="s">
        <v>1410</v>
      </c>
      <c r="B688" s="47" t="s">
        <v>571</v>
      </c>
      <c r="C688" s="46">
        <v>1961</v>
      </c>
      <c r="D688" s="39" t="s">
        <v>29</v>
      </c>
      <c r="E688" s="39" t="s">
        <v>28</v>
      </c>
      <c r="F688" s="48">
        <v>5</v>
      </c>
      <c r="G688" s="48">
        <v>2</v>
      </c>
      <c r="H688" s="36">
        <v>1773.86</v>
      </c>
      <c r="I688" s="36">
        <v>104.6</v>
      </c>
      <c r="J688" s="36">
        <v>1669.26</v>
      </c>
      <c r="K688" s="29">
        <f t="shared" si="89"/>
        <v>4505158.22</v>
      </c>
      <c r="L688" s="35">
        <v>0</v>
      </c>
      <c r="M688" s="35">
        <v>0</v>
      </c>
      <c r="N688" s="35">
        <v>0</v>
      </c>
      <c r="O688" s="22">
        <v>4505158.22</v>
      </c>
      <c r="P688" s="36">
        <f t="shared" si="88"/>
        <v>2539.7484694395275</v>
      </c>
      <c r="Q688" s="29">
        <v>9673</v>
      </c>
      <c r="R688" s="59" t="s">
        <v>79</v>
      </c>
    </row>
    <row r="689" spans="1:18" s="87" customFormat="1" ht="23.1" customHeight="1" x14ac:dyDescent="0.25">
      <c r="A689" s="90" t="s">
        <v>1411</v>
      </c>
      <c r="B689" s="47" t="s">
        <v>572</v>
      </c>
      <c r="C689" s="46">
        <v>1960</v>
      </c>
      <c r="D689" s="39" t="s">
        <v>29</v>
      </c>
      <c r="E689" s="39" t="s">
        <v>28</v>
      </c>
      <c r="F689" s="48">
        <v>2</v>
      </c>
      <c r="G689" s="48">
        <v>1</v>
      </c>
      <c r="H689" s="36">
        <v>286.7</v>
      </c>
      <c r="I689" s="36">
        <v>30.2</v>
      </c>
      <c r="J689" s="36">
        <v>256.5</v>
      </c>
      <c r="K689" s="29">
        <f t="shared" si="89"/>
        <v>1514400</v>
      </c>
      <c r="L689" s="35">
        <v>0</v>
      </c>
      <c r="M689" s="35">
        <v>0</v>
      </c>
      <c r="N689" s="35">
        <v>0</v>
      </c>
      <c r="O689" s="22">
        <v>1514400</v>
      </c>
      <c r="P689" s="36">
        <f t="shared" si="88"/>
        <v>5282.1764911056853</v>
      </c>
      <c r="Q689" s="29">
        <v>9673</v>
      </c>
      <c r="R689" s="62" t="s">
        <v>79</v>
      </c>
    </row>
    <row r="690" spans="1:18" s="87" customFormat="1" ht="23.1" customHeight="1" x14ac:dyDescent="0.25">
      <c r="A690" s="90" t="s">
        <v>1412</v>
      </c>
      <c r="B690" s="47" t="s">
        <v>573</v>
      </c>
      <c r="C690" s="46">
        <v>1958</v>
      </c>
      <c r="D690" s="39" t="s">
        <v>29</v>
      </c>
      <c r="E690" s="39" t="s">
        <v>28</v>
      </c>
      <c r="F690" s="48">
        <v>2</v>
      </c>
      <c r="G690" s="48">
        <v>1</v>
      </c>
      <c r="H690" s="36">
        <v>436.77</v>
      </c>
      <c r="I690" s="36">
        <v>0</v>
      </c>
      <c r="J690" s="36">
        <v>436.77</v>
      </c>
      <c r="K690" s="29">
        <f t="shared" si="89"/>
        <v>2325300</v>
      </c>
      <c r="L690" s="35">
        <v>0</v>
      </c>
      <c r="M690" s="35">
        <v>0</v>
      </c>
      <c r="N690" s="35">
        <v>0</v>
      </c>
      <c r="O690" s="22">
        <v>2325300</v>
      </c>
      <c r="P690" s="36">
        <f t="shared" si="88"/>
        <v>5323.8546603475515</v>
      </c>
      <c r="Q690" s="29">
        <v>9673</v>
      </c>
      <c r="R690" s="59" t="s">
        <v>78</v>
      </c>
    </row>
    <row r="691" spans="1:18" s="87" customFormat="1" ht="23.1" customHeight="1" x14ac:dyDescent="0.25">
      <c r="A691" s="90" t="s">
        <v>1413</v>
      </c>
      <c r="B691" s="47" t="s">
        <v>574</v>
      </c>
      <c r="C691" s="46">
        <v>1960</v>
      </c>
      <c r="D691" s="39" t="s">
        <v>29</v>
      </c>
      <c r="E691" s="39" t="s">
        <v>28</v>
      </c>
      <c r="F691" s="48">
        <v>2</v>
      </c>
      <c r="G691" s="48">
        <v>1</v>
      </c>
      <c r="H691" s="36">
        <v>272.89999999999998</v>
      </c>
      <c r="I691" s="36">
        <v>0</v>
      </c>
      <c r="J691" s="36">
        <v>272.89999999999998</v>
      </c>
      <c r="K691" s="29">
        <f t="shared" si="89"/>
        <v>1556800</v>
      </c>
      <c r="L691" s="35">
        <v>0</v>
      </c>
      <c r="M691" s="35">
        <v>0</v>
      </c>
      <c r="N691" s="35">
        <v>0</v>
      </c>
      <c r="O691" s="22">
        <v>1556800</v>
      </c>
      <c r="P691" s="36">
        <f t="shared" si="88"/>
        <v>5704.6537193111035</v>
      </c>
      <c r="Q691" s="29">
        <v>9673</v>
      </c>
      <c r="R691" s="62" t="s">
        <v>79</v>
      </c>
    </row>
    <row r="692" spans="1:18" s="87" customFormat="1" ht="23.1" customHeight="1" x14ac:dyDescent="0.25">
      <c r="A692" s="90" t="s">
        <v>1414</v>
      </c>
      <c r="B692" s="47" t="s">
        <v>575</v>
      </c>
      <c r="C692" s="46">
        <v>1959</v>
      </c>
      <c r="D692" s="39" t="s">
        <v>29</v>
      </c>
      <c r="E692" s="39" t="s">
        <v>28</v>
      </c>
      <c r="F692" s="48">
        <v>3</v>
      </c>
      <c r="G692" s="48">
        <v>3</v>
      </c>
      <c r="H692" s="36">
        <v>1490.77</v>
      </c>
      <c r="I692" s="36">
        <v>0</v>
      </c>
      <c r="J692" s="36">
        <v>1490.77</v>
      </c>
      <c r="K692" s="29">
        <f t="shared" si="89"/>
        <v>4954100</v>
      </c>
      <c r="L692" s="35">
        <v>0</v>
      </c>
      <c r="M692" s="35">
        <v>0</v>
      </c>
      <c r="N692" s="35">
        <v>0</v>
      </c>
      <c r="O692" s="22">
        <v>4954100</v>
      </c>
      <c r="P692" s="36">
        <f t="shared" si="88"/>
        <v>3323.1819797822604</v>
      </c>
      <c r="Q692" s="29">
        <v>9673</v>
      </c>
      <c r="R692" s="50" t="s">
        <v>78</v>
      </c>
    </row>
    <row r="693" spans="1:18" s="87" customFormat="1" ht="23.1" customHeight="1" x14ac:dyDescent="0.25">
      <c r="A693" s="90" t="s">
        <v>1415</v>
      </c>
      <c r="B693" s="47" t="s">
        <v>576</v>
      </c>
      <c r="C693" s="46">
        <v>1959</v>
      </c>
      <c r="D693" s="39" t="s">
        <v>29</v>
      </c>
      <c r="E693" s="39" t="s">
        <v>28</v>
      </c>
      <c r="F693" s="48">
        <v>2</v>
      </c>
      <c r="G693" s="48">
        <v>1</v>
      </c>
      <c r="H693" s="36">
        <v>271.89999999999998</v>
      </c>
      <c r="I693" s="36">
        <v>0</v>
      </c>
      <c r="J693" s="36">
        <v>271.89999999999998</v>
      </c>
      <c r="K693" s="29">
        <f t="shared" si="89"/>
        <v>1567400</v>
      </c>
      <c r="L693" s="35">
        <v>0</v>
      </c>
      <c r="M693" s="35">
        <v>0</v>
      </c>
      <c r="N693" s="35">
        <v>0</v>
      </c>
      <c r="O693" s="22">
        <v>1567400</v>
      </c>
      <c r="P693" s="36">
        <f t="shared" si="88"/>
        <v>5764.6193453475544</v>
      </c>
      <c r="Q693" s="29">
        <v>9673</v>
      </c>
      <c r="R693" s="50" t="s">
        <v>78</v>
      </c>
    </row>
    <row r="694" spans="1:18" s="87" customFormat="1" ht="23.1" customHeight="1" x14ac:dyDescent="0.25">
      <c r="A694" s="90" t="s">
        <v>1416</v>
      </c>
      <c r="B694" s="47" t="s">
        <v>577</v>
      </c>
      <c r="C694" s="46">
        <v>1960</v>
      </c>
      <c r="D694" s="39" t="s">
        <v>29</v>
      </c>
      <c r="E694" s="39" t="s">
        <v>28</v>
      </c>
      <c r="F694" s="48">
        <v>2</v>
      </c>
      <c r="G694" s="48">
        <v>1</v>
      </c>
      <c r="H694" s="36">
        <v>282.5</v>
      </c>
      <c r="I694" s="36">
        <v>0</v>
      </c>
      <c r="J694" s="36">
        <v>282.5</v>
      </c>
      <c r="K694" s="29">
        <f t="shared" si="89"/>
        <v>1483660</v>
      </c>
      <c r="L694" s="35">
        <v>0</v>
      </c>
      <c r="M694" s="35">
        <v>0</v>
      </c>
      <c r="N694" s="35">
        <v>0</v>
      </c>
      <c r="O694" s="22">
        <v>1483660</v>
      </c>
      <c r="P694" s="36">
        <f t="shared" si="88"/>
        <v>5251.8938053097345</v>
      </c>
      <c r="Q694" s="29">
        <v>9673</v>
      </c>
      <c r="R694" s="62" t="s">
        <v>79</v>
      </c>
    </row>
    <row r="695" spans="1:18" s="87" customFormat="1" ht="23.1" customHeight="1" x14ac:dyDescent="0.25">
      <c r="A695" s="90" t="s">
        <v>1417</v>
      </c>
      <c r="B695" s="47" t="s">
        <v>578</v>
      </c>
      <c r="C695" s="46">
        <v>1958</v>
      </c>
      <c r="D695" s="39" t="s">
        <v>29</v>
      </c>
      <c r="E695" s="39" t="s">
        <v>28</v>
      </c>
      <c r="F695" s="48">
        <v>2</v>
      </c>
      <c r="G695" s="48">
        <v>1</v>
      </c>
      <c r="H695" s="36">
        <v>244.29</v>
      </c>
      <c r="I695" s="36">
        <v>0</v>
      </c>
      <c r="J695" s="36">
        <v>244.29</v>
      </c>
      <c r="K695" s="29">
        <f t="shared" si="89"/>
        <v>1541430</v>
      </c>
      <c r="L695" s="35">
        <v>0</v>
      </c>
      <c r="M695" s="35">
        <v>0</v>
      </c>
      <c r="N695" s="35">
        <v>0</v>
      </c>
      <c r="O695" s="22">
        <v>1541430</v>
      </c>
      <c r="P695" s="36">
        <f t="shared" si="88"/>
        <v>6309.8366695321138</v>
      </c>
      <c r="Q695" s="29">
        <v>9673</v>
      </c>
      <c r="R695" s="59" t="s">
        <v>78</v>
      </c>
    </row>
    <row r="696" spans="1:18" s="87" customFormat="1" ht="23.1" customHeight="1" x14ac:dyDescent="0.25">
      <c r="A696" s="90" t="s">
        <v>1418</v>
      </c>
      <c r="B696" s="47" t="s">
        <v>579</v>
      </c>
      <c r="C696" s="46">
        <v>1961</v>
      </c>
      <c r="D696" s="39" t="s">
        <v>29</v>
      </c>
      <c r="E696" s="39" t="s">
        <v>28</v>
      </c>
      <c r="F696" s="48">
        <v>2</v>
      </c>
      <c r="G696" s="48">
        <v>1</v>
      </c>
      <c r="H696" s="49">
        <v>284.60000000000002</v>
      </c>
      <c r="I696" s="49">
        <v>0</v>
      </c>
      <c r="J696" s="49">
        <v>284.60000000000002</v>
      </c>
      <c r="K696" s="29">
        <f t="shared" si="89"/>
        <v>1578000</v>
      </c>
      <c r="L696" s="35">
        <v>0</v>
      </c>
      <c r="M696" s="35">
        <v>0</v>
      </c>
      <c r="N696" s="35">
        <v>0</v>
      </c>
      <c r="O696" s="22">
        <v>1578000</v>
      </c>
      <c r="P696" s="36">
        <f t="shared" si="88"/>
        <v>5544.624033731553</v>
      </c>
      <c r="Q696" s="29">
        <v>9673</v>
      </c>
      <c r="R696" s="59" t="s">
        <v>79</v>
      </c>
    </row>
    <row r="697" spans="1:18" s="87" customFormat="1" ht="23.1" customHeight="1" x14ac:dyDescent="0.25">
      <c r="A697" s="90" t="s">
        <v>1419</v>
      </c>
      <c r="B697" s="47" t="s">
        <v>580</v>
      </c>
      <c r="C697" s="46">
        <v>1958</v>
      </c>
      <c r="D697" s="39" t="s">
        <v>29</v>
      </c>
      <c r="E697" s="39" t="s">
        <v>28</v>
      </c>
      <c r="F697" s="48">
        <v>2</v>
      </c>
      <c r="G697" s="48">
        <v>1</v>
      </c>
      <c r="H697" s="49">
        <v>271.89999999999998</v>
      </c>
      <c r="I697" s="49">
        <v>0</v>
      </c>
      <c r="J697" s="49">
        <v>271.89999999999998</v>
      </c>
      <c r="K697" s="29">
        <f t="shared" si="89"/>
        <v>1514400</v>
      </c>
      <c r="L697" s="35">
        <v>0</v>
      </c>
      <c r="M697" s="35">
        <v>0</v>
      </c>
      <c r="N697" s="35">
        <v>0</v>
      </c>
      <c r="O697" s="22">
        <v>1514400</v>
      </c>
      <c r="P697" s="36">
        <f t="shared" si="88"/>
        <v>5569.6947407134985</v>
      </c>
      <c r="Q697" s="29">
        <v>9673</v>
      </c>
      <c r="R697" s="59" t="s">
        <v>78</v>
      </c>
    </row>
    <row r="698" spans="1:18" s="87" customFormat="1" ht="23.1" customHeight="1" x14ac:dyDescent="0.25">
      <c r="A698" s="90" t="s">
        <v>1420</v>
      </c>
      <c r="B698" s="47" t="s">
        <v>581</v>
      </c>
      <c r="C698" s="46">
        <v>1958</v>
      </c>
      <c r="D698" s="39" t="s">
        <v>29</v>
      </c>
      <c r="E698" s="39" t="s">
        <v>28</v>
      </c>
      <c r="F698" s="48">
        <v>2</v>
      </c>
      <c r="G698" s="48">
        <v>1</v>
      </c>
      <c r="H698" s="49">
        <v>274.3</v>
      </c>
      <c r="I698" s="49">
        <v>0</v>
      </c>
      <c r="J698" s="49">
        <v>274.3</v>
      </c>
      <c r="K698" s="29">
        <f t="shared" si="89"/>
        <v>1514400</v>
      </c>
      <c r="L698" s="35">
        <v>0</v>
      </c>
      <c r="M698" s="35">
        <v>0</v>
      </c>
      <c r="N698" s="35">
        <v>0</v>
      </c>
      <c r="O698" s="22">
        <v>1514400</v>
      </c>
      <c r="P698" s="36">
        <f t="shared" si="88"/>
        <v>5520.9624498724024</v>
      </c>
      <c r="Q698" s="29">
        <v>9673</v>
      </c>
      <c r="R698" s="59" t="s">
        <v>78</v>
      </c>
    </row>
    <row r="699" spans="1:18" s="87" customFormat="1" ht="23.1" customHeight="1" x14ac:dyDescent="0.25">
      <c r="A699" s="90" t="s">
        <v>1421</v>
      </c>
      <c r="B699" s="86" t="s">
        <v>582</v>
      </c>
      <c r="C699" s="46">
        <v>1959</v>
      </c>
      <c r="D699" s="39" t="s">
        <v>29</v>
      </c>
      <c r="E699" s="39" t="s">
        <v>28</v>
      </c>
      <c r="F699" s="48">
        <v>3</v>
      </c>
      <c r="G699" s="48">
        <v>3</v>
      </c>
      <c r="H699" s="49">
        <v>1458.4</v>
      </c>
      <c r="I699" s="49">
        <v>178.5</v>
      </c>
      <c r="J699" s="49">
        <v>1279.9000000000001</v>
      </c>
      <c r="K699" s="29">
        <f t="shared" si="89"/>
        <v>4175000</v>
      </c>
      <c r="L699" s="35">
        <v>0</v>
      </c>
      <c r="M699" s="35">
        <v>0</v>
      </c>
      <c r="N699" s="35">
        <v>0</v>
      </c>
      <c r="O699" s="22">
        <v>4175000</v>
      </c>
      <c r="P699" s="36">
        <f t="shared" si="88"/>
        <v>2862.7262753702685</v>
      </c>
      <c r="Q699" s="29">
        <v>9673</v>
      </c>
      <c r="R699" s="50" t="s">
        <v>78</v>
      </c>
    </row>
    <row r="700" spans="1:18" s="87" customFormat="1" ht="23.1" customHeight="1" x14ac:dyDescent="0.25">
      <c r="A700" s="90" t="s">
        <v>1422</v>
      </c>
      <c r="B700" s="86" t="s">
        <v>583</v>
      </c>
      <c r="C700" s="46">
        <v>1959</v>
      </c>
      <c r="D700" s="39" t="s">
        <v>29</v>
      </c>
      <c r="E700" s="39" t="s">
        <v>28</v>
      </c>
      <c r="F700" s="48">
        <v>2</v>
      </c>
      <c r="G700" s="48">
        <v>1</v>
      </c>
      <c r="H700" s="49">
        <v>278.3</v>
      </c>
      <c r="I700" s="49">
        <v>0</v>
      </c>
      <c r="J700" s="49">
        <v>278.3</v>
      </c>
      <c r="K700" s="29">
        <f t="shared" si="89"/>
        <v>1376600</v>
      </c>
      <c r="L700" s="35">
        <v>0</v>
      </c>
      <c r="M700" s="35">
        <v>0</v>
      </c>
      <c r="N700" s="35">
        <v>0</v>
      </c>
      <c r="O700" s="22">
        <v>1376600</v>
      </c>
      <c r="P700" s="36">
        <f t="shared" si="88"/>
        <v>4946.4606539705355</v>
      </c>
      <c r="Q700" s="29">
        <v>9673</v>
      </c>
      <c r="R700" s="50" t="s">
        <v>78</v>
      </c>
    </row>
    <row r="701" spans="1:18" s="87" customFormat="1" ht="23.1" customHeight="1" x14ac:dyDescent="0.25">
      <c r="A701" s="90" t="s">
        <v>1423</v>
      </c>
      <c r="B701" s="86" t="s">
        <v>584</v>
      </c>
      <c r="C701" s="46">
        <v>1959</v>
      </c>
      <c r="D701" s="39" t="s">
        <v>29</v>
      </c>
      <c r="E701" s="39" t="s">
        <v>28</v>
      </c>
      <c r="F701" s="48">
        <v>2</v>
      </c>
      <c r="G701" s="48">
        <v>2</v>
      </c>
      <c r="H701" s="49">
        <v>589.29999999999995</v>
      </c>
      <c r="I701" s="49">
        <v>0</v>
      </c>
      <c r="J701" s="49">
        <v>589.29999999999995</v>
      </c>
      <c r="K701" s="29">
        <f t="shared" si="89"/>
        <v>2070900</v>
      </c>
      <c r="L701" s="35">
        <v>0</v>
      </c>
      <c r="M701" s="35">
        <v>0</v>
      </c>
      <c r="N701" s="35">
        <v>0</v>
      </c>
      <c r="O701" s="22">
        <v>2070900</v>
      </c>
      <c r="P701" s="36">
        <f t="shared" si="88"/>
        <v>3514.169353470219</v>
      </c>
      <c r="Q701" s="29">
        <v>9673</v>
      </c>
      <c r="R701" s="50" t="s">
        <v>78</v>
      </c>
    </row>
    <row r="702" spans="1:18" s="87" customFormat="1" ht="23.1" customHeight="1" x14ac:dyDescent="0.25">
      <c r="A702" s="90" t="s">
        <v>1424</v>
      </c>
      <c r="B702" s="47" t="s">
        <v>585</v>
      </c>
      <c r="C702" s="46">
        <v>1958</v>
      </c>
      <c r="D702" s="39" t="s">
        <v>29</v>
      </c>
      <c r="E702" s="39" t="s">
        <v>28</v>
      </c>
      <c r="F702" s="48">
        <v>2</v>
      </c>
      <c r="G702" s="48">
        <v>1</v>
      </c>
      <c r="H702" s="49">
        <v>355.89</v>
      </c>
      <c r="I702" s="49">
        <v>0</v>
      </c>
      <c r="J702" s="49">
        <v>355.89</v>
      </c>
      <c r="K702" s="29">
        <f t="shared" si="89"/>
        <v>2122840</v>
      </c>
      <c r="L702" s="35">
        <v>0</v>
      </c>
      <c r="M702" s="35">
        <v>0</v>
      </c>
      <c r="N702" s="35">
        <v>0</v>
      </c>
      <c r="O702" s="22">
        <v>2122840</v>
      </c>
      <c r="P702" s="36">
        <f t="shared" si="88"/>
        <v>5964.8767877715027</v>
      </c>
      <c r="Q702" s="29">
        <v>9673</v>
      </c>
      <c r="R702" s="59" t="s">
        <v>78</v>
      </c>
    </row>
    <row r="703" spans="1:18" s="87" customFormat="1" ht="23.1" customHeight="1" x14ac:dyDescent="0.25">
      <c r="A703" s="90" t="s">
        <v>1425</v>
      </c>
      <c r="B703" s="47" t="s">
        <v>586</v>
      </c>
      <c r="C703" s="46">
        <v>1961</v>
      </c>
      <c r="D703" s="39" t="s">
        <v>29</v>
      </c>
      <c r="E703" s="39" t="s">
        <v>28</v>
      </c>
      <c r="F703" s="48">
        <v>3</v>
      </c>
      <c r="G703" s="48">
        <v>3</v>
      </c>
      <c r="H703" s="49">
        <v>1089.8</v>
      </c>
      <c r="I703" s="49">
        <v>181.4</v>
      </c>
      <c r="J703" s="49">
        <v>908.4</v>
      </c>
      <c r="K703" s="29">
        <f t="shared" si="89"/>
        <v>3904170</v>
      </c>
      <c r="L703" s="35">
        <v>0</v>
      </c>
      <c r="M703" s="35">
        <v>0</v>
      </c>
      <c r="N703" s="35">
        <v>0</v>
      </c>
      <c r="O703" s="22">
        <v>3904170</v>
      </c>
      <c r="P703" s="36">
        <f t="shared" si="88"/>
        <v>3582.4646724169575</v>
      </c>
      <c r="Q703" s="29">
        <v>9673</v>
      </c>
      <c r="R703" s="59" t="s">
        <v>79</v>
      </c>
    </row>
    <row r="704" spans="1:18" s="89" customFormat="1" ht="23.1" customHeight="1" x14ac:dyDescent="0.25">
      <c r="A704" s="90" t="s">
        <v>1426</v>
      </c>
      <c r="B704" s="31" t="s">
        <v>1806</v>
      </c>
      <c r="C704" s="46">
        <v>1952</v>
      </c>
      <c r="D704" s="46" t="s">
        <v>29</v>
      </c>
      <c r="E704" s="46" t="s">
        <v>28</v>
      </c>
      <c r="F704" s="48">
        <v>3</v>
      </c>
      <c r="G704" s="48">
        <v>3</v>
      </c>
      <c r="H704" s="49">
        <v>2147.1999999999998</v>
      </c>
      <c r="I704" s="49">
        <v>1695.6</v>
      </c>
      <c r="J704" s="49">
        <v>189.26</v>
      </c>
      <c r="K704" s="36">
        <f>SUM(L704:O704)</f>
        <v>8288852.0800000001</v>
      </c>
      <c r="L704" s="36">
        <v>0</v>
      </c>
      <c r="M704" s="36">
        <v>0</v>
      </c>
      <c r="N704" s="36">
        <v>0</v>
      </c>
      <c r="O704" s="22">
        <v>8288852.0800000001</v>
      </c>
      <c r="P704" s="36">
        <f t="shared" si="88"/>
        <v>3860.3074143070048</v>
      </c>
      <c r="Q704" s="36">
        <v>9673</v>
      </c>
      <c r="R704" s="50" t="s">
        <v>77</v>
      </c>
    </row>
    <row r="705" spans="1:207" s="87" customFormat="1" ht="23.1" customHeight="1" x14ac:dyDescent="0.25">
      <c r="A705" s="90" t="s">
        <v>1427</v>
      </c>
      <c r="B705" s="47" t="s">
        <v>587</v>
      </c>
      <c r="C705" s="46">
        <v>1959</v>
      </c>
      <c r="D705" s="39" t="s">
        <v>29</v>
      </c>
      <c r="E705" s="39" t="s">
        <v>28</v>
      </c>
      <c r="F705" s="48">
        <v>2</v>
      </c>
      <c r="G705" s="48">
        <v>1</v>
      </c>
      <c r="H705" s="49">
        <v>283.2</v>
      </c>
      <c r="I705" s="49">
        <v>0</v>
      </c>
      <c r="J705" s="49">
        <v>283.2</v>
      </c>
      <c r="K705" s="29">
        <f t="shared" si="89"/>
        <v>1678700</v>
      </c>
      <c r="L705" s="35">
        <v>0</v>
      </c>
      <c r="M705" s="35">
        <v>0</v>
      </c>
      <c r="N705" s="35">
        <v>0</v>
      </c>
      <c r="O705" s="22">
        <v>1678700</v>
      </c>
      <c r="P705" s="36">
        <f t="shared" si="88"/>
        <v>5927.6129943502829</v>
      </c>
      <c r="Q705" s="29">
        <v>9673</v>
      </c>
      <c r="R705" s="50" t="s">
        <v>78</v>
      </c>
    </row>
    <row r="706" spans="1:207" s="87" customFormat="1" ht="23.1" customHeight="1" x14ac:dyDescent="0.25">
      <c r="A706" s="90" t="s">
        <v>1428</v>
      </c>
      <c r="B706" s="47" t="s">
        <v>588</v>
      </c>
      <c r="C706" s="46">
        <v>1958</v>
      </c>
      <c r="D706" s="39" t="s">
        <v>29</v>
      </c>
      <c r="E706" s="39" t="s">
        <v>28</v>
      </c>
      <c r="F706" s="48">
        <v>2</v>
      </c>
      <c r="G706" s="48">
        <v>1</v>
      </c>
      <c r="H706" s="49">
        <v>273.3</v>
      </c>
      <c r="I706" s="49">
        <v>0</v>
      </c>
      <c r="J706" s="49">
        <v>273.3</v>
      </c>
      <c r="K706" s="29">
        <f t="shared" si="89"/>
        <v>1673400</v>
      </c>
      <c r="L706" s="35">
        <v>0</v>
      </c>
      <c r="M706" s="35">
        <v>0</v>
      </c>
      <c r="N706" s="35">
        <v>0</v>
      </c>
      <c r="O706" s="22">
        <v>1673400</v>
      </c>
      <c r="P706" s="36">
        <f t="shared" si="88"/>
        <v>6122.9418221734359</v>
      </c>
      <c r="Q706" s="29">
        <v>9673</v>
      </c>
      <c r="R706" s="59" t="s">
        <v>78</v>
      </c>
    </row>
    <row r="707" spans="1:207" s="87" customFormat="1" ht="23.1" customHeight="1" x14ac:dyDescent="0.25">
      <c r="A707" s="90" t="s">
        <v>1429</v>
      </c>
      <c r="B707" s="47" t="s">
        <v>589</v>
      </c>
      <c r="C707" s="46">
        <v>1959</v>
      </c>
      <c r="D707" s="39" t="s">
        <v>29</v>
      </c>
      <c r="E707" s="39" t="s">
        <v>28</v>
      </c>
      <c r="F707" s="48">
        <v>2</v>
      </c>
      <c r="G707" s="48">
        <v>3</v>
      </c>
      <c r="H707" s="49">
        <v>874.2</v>
      </c>
      <c r="I707" s="49">
        <v>0</v>
      </c>
      <c r="J707" s="49">
        <v>874.2</v>
      </c>
      <c r="K707" s="29">
        <f t="shared" si="89"/>
        <v>4551300</v>
      </c>
      <c r="L707" s="35">
        <v>0</v>
      </c>
      <c r="M707" s="35">
        <v>0</v>
      </c>
      <c r="N707" s="35">
        <v>0</v>
      </c>
      <c r="O707" s="22">
        <v>4551300</v>
      </c>
      <c r="P707" s="36">
        <f t="shared" si="88"/>
        <v>5206.2457103637607</v>
      </c>
      <c r="Q707" s="29">
        <v>9673</v>
      </c>
      <c r="R707" s="50" t="s">
        <v>78</v>
      </c>
    </row>
    <row r="708" spans="1:207" s="87" customFormat="1" ht="23.1" customHeight="1" x14ac:dyDescent="0.25">
      <c r="A708" s="90" t="s">
        <v>1430</v>
      </c>
      <c r="B708" s="47" t="s">
        <v>590</v>
      </c>
      <c r="C708" s="46">
        <v>1962</v>
      </c>
      <c r="D708" s="39" t="s">
        <v>29</v>
      </c>
      <c r="E708" s="39" t="s">
        <v>28</v>
      </c>
      <c r="F708" s="48">
        <v>3</v>
      </c>
      <c r="G708" s="48">
        <v>3</v>
      </c>
      <c r="H708" s="49">
        <v>1514.05</v>
      </c>
      <c r="I708" s="49">
        <v>0</v>
      </c>
      <c r="J708" s="49">
        <v>1514.05</v>
      </c>
      <c r="K708" s="29">
        <f t="shared" si="89"/>
        <v>8539129.3499999996</v>
      </c>
      <c r="L708" s="35">
        <v>0</v>
      </c>
      <c r="M708" s="35">
        <v>0</v>
      </c>
      <c r="N708" s="35">
        <v>0</v>
      </c>
      <c r="O708" s="22">
        <v>8539129.3499999996</v>
      </c>
      <c r="P708" s="36">
        <f t="shared" si="88"/>
        <v>5639.9255969089527</v>
      </c>
      <c r="Q708" s="29">
        <v>9673</v>
      </c>
      <c r="R708" s="59" t="s">
        <v>79</v>
      </c>
    </row>
    <row r="709" spans="1:207" s="87" customFormat="1" ht="23.1" customHeight="1" x14ac:dyDescent="0.25">
      <c r="A709" s="90" t="s">
        <v>1431</v>
      </c>
      <c r="B709" s="47" t="s">
        <v>592</v>
      </c>
      <c r="C709" s="46">
        <v>1961</v>
      </c>
      <c r="D709" s="39" t="s">
        <v>29</v>
      </c>
      <c r="E709" s="39" t="s">
        <v>28</v>
      </c>
      <c r="F709" s="48">
        <v>5</v>
      </c>
      <c r="G709" s="48">
        <v>4</v>
      </c>
      <c r="H709" s="49">
        <v>3115.88</v>
      </c>
      <c r="I709" s="49">
        <v>0</v>
      </c>
      <c r="J709" s="49">
        <v>3115.88</v>
      </c>
      <c r="K709" s="29">
        <f>SUM(L709:O709)</f>
        <v>6628900</v>
      </c>
      <c r="L709" s="35">
        <v>0</v>
      </c>
      <c r="M709" s="35">
        <v>0</v>
      </c>
      <c r="N709" s="35">
        <v>0</v>
      </c>
      <c r="O709" s="22">
        <v>6628900</v>
      </c>
      <c r="P709" s="36">
        <f>K709/H709</f>
        <v>2127.4567698370925</v>
      </c>
      <c r="Q709" s="29">
        <v>9673</v>
      </c>
      <c r="R709" s="59" t="s">
        <v>79</v>
      </c>
    </row>
    <row r="710" spans="1:207" s="87" customFormat="1" ht="23.1" customHeight="1" x14ac:dyDescent="0.25">
      <c r="A710" s="90" t="s">
        <v>1432</v>
      </c>
      <c r="B710" s="47" t="s">
        <v>591</v>
      </c>
      <c r="C710" s="46">
        <v>1959</v>
      </c>
      <c r="D710" s="39" t="s">
        <v>29</v>
      </c>
      <c r="E710" s="39" t="s">
        <v>28</v>
      </c>
      <c r="F710" s="48">
        <v>2</v>
      </c>
      <c r="G710" s="48">
        <v>2</v>
      </c>
      <c r="H710" s="49">
        <v>476.2</v>
      </c>
      <c r="I710" s="49">
        <v>0</v>
      </c>
      <c r="J710" s="49">
        <v>476.2</v>
      </c>
      <c r="K710" s="29">
        <f t="shared" si="89"/>
        <v>2781100</v>
      </c>
      <c r="L710" s="35">
        <v>0</v>
      </c>
      <c r="M710" s="35">
        <v>0</v>
      </c>
      <c r="N710" s="35">
        <v>0</v>
      </c>
      <c r="O710" s="22">
        <v>2781100</v>
      </c>
      <c r="P710" s="36">
        <f t="shared" si="88"/>
        <v>5840.1931961360779</v>
      </c>
      <c r="Q710" s="29">
        <v>9673</v>
      </c>
      <c r="R710" s="50" t="s">
        <v>78</v>
      </c>
    </row>
    <row r="711" spans="1:207" s="87" customFormat="1" ht="23.1" customHeight="1" x14ac:dyDescent="0.25">
      <c r="A711" s="90" t="s">
        <v>1433</v>
      </c>
      <c r="B711" s="47" t="s">
        <v>593</v>
      </c>
      <c r="C711" s="46">
        <v>1957</v>
      </c>
      <c r="D711" s="39" t="s">
        <v>29</v>
      </c>
      <c r="E711" s="39" t="s">
        <v>28</v>
      </c>
      <c r="F711" s="48">
        <v>4</v>
      </c>
      <c r="G711" s="48">
        <v>4</v>
      </c>
      <c r="H711" s="49">
        <v>2402.14</v>
      </c>
      <c r="I711" s="49">
        <v>217.7</v>
      </c>
      <c r="J711" s="49">
        <v>2184.44</v>
      </c>
      <c r="K711" s="29">
        <f t="shared" si="89"/>
        <v>7275500</v>
      </c>
      <c r="L711" s="35">
        <v>0</v>
      </c>
      <c r="M711" s="35">
        <v>0</v>
      </c>
      <c r="N711" s="35">
        <v>0</v>
      </c>
      <c r="O711" s="22">
        <v>7275500</v>
      </c>
      <c r="P711" s="36">
        <f t="shared" si="88"/>
        <v>3028.7576910588059</v>
      </c>
      <c r="Q711" s="29">
        <v>9673</v>
      </c>
      <c r="R711" s="50" t="s">
        <v>77</v>
      </c>
    </row>
    <row r="712" spans="1:207" s="87" customFormat="1" ht="23.1" customHeight="1" x14ac:dyDescent="0.25">
      <c r="A712" s="90" t="s">
        <v>1434</v>
      </c>
      <c r="B712" s="47" t="s">
        <v>594</v>
      </c>
      <c r="C712" s="46" t="s">
        <v>941</v>
      </c>
      <c r="D712" s="46"/>
      <c r="E712" s="39" t="s">
        <v>28</v>
      </c>
      <c r="F712" s="48">
        <v>4</v>
      </c>
      <c r="G712" s="48">
        <v>4</v>
      </c>
      <c r="H712" s="49">
        <v>3482.4</v>
      </c>
      <c r="I712" s="49">
        <v>246.7</v>
      </c>
      <c r="J712" s="49">
        <v>2321.61</v>
      </c>
      <c r="K712" s="29">
        <f t="shared" si="89"/>
        <v>13455404.800000001</v>
      </c>
      <c r="L712" s="35">
        <v>0</v>
      </c>
      <c r="M712" s="35">
        <v>0</v>
      </c>
      <c r="N712" s="35">
        <v>0</v>
      </c>
      <c r="O712" s="22">
        <v>13455404.800000001</v>
      </c>
      <c r="P712" s="36">
        <f t="shared" si="88"/>
        <v>3863.8309212037675</v>
      </c>
      <c r="Q712" s="29">
        <v>9673</v>
      </c>
      <c r="R712" s="50" t="s">
        <v>77</v>
      </c>
    </row>
    <row r="713" spans="1:207" s="46" customFormat="1" ht="23.1" customHeight="1" x14ac:dyDescent="0.25">
      <c r="A713" s="90" t="s">
        <v>1435</v>
      </c>
      <c r="B713" s="47" t="s">
        <v>595</v>
      </c>
      <c r="C713" s="46">
        <v>1959</v>
      </c>
      <c r="D713" s="39" t="s">
        <v>29</v>
      </c>
      <c r="E713" s="39" t="s">
        <v>28</v>
      </c>
      <c r="F713" s="48">
        <v>2</v>
      </c>
      <c r="G713" s="48">
        <v>2</v>
      </c>
      <c r="H713" s="49">
        <v>278.13</v>
      </c>
      <c r="I713" s="49">
        <v>0</v>
      </c>
      <c r="J713" s="49">
        <v>278.13</v>
      </c>
      <c r="K713" s="29">
        <f t="shared" si="89"/>
        <v>1576940</v>
      </c>
      <c r="L713" s="35">
        <v>0</v>
      </c>
      <c r="M713" s="35">
        <v>0</v>
      </c>
      <c r="N713" s="35">
        <v>0</v>
      </c>
      <c r="O713" s="22">
        <v>1576940</v>
      </c>
      <c r="P713" s="36">
        <f t="shared" si="88"/>
        <v>5669.7947003199943</v>
      </c>
      <c r="Q713" s="29">
        <v>9673</v>
      </c>
      <c r="R713" s="50" t="s">
        <v>78</v>
      </c>
      <c r="S713" s="87"/>
      <c r="T713" s="87"/>
      <c r="U713" s="87"/>
      <c r="V713" s="87"/>
      <c r="W713" s="87"/>
      <c r="X713" s="87"/>
      <c r="Y713" s="87"/>
      <c r="Z713" s="87"/>
      <c r="AA713" s="87"/>
      <c r="AB713" s="87"/>
      <c r="AC713" s="87"/>
      <c r="AD713" s="87"/>
      <c r="AE713" s="87"/>
      <c r="AF713" s="87"/>
      <c r="AG713" s="87"/>
      <c r="AH713" s="87"/>
      <c r="AI713" s="87"/>
      <c r="AJ713" s="87"/>
      <c r="AK713" s="87"/>
      <c r="AL713" s="87"/>
      <c r="AM713" s="87"/>
      <c r="AN713" s="87"/>
      <c r="AO713" s="87"/>
      <c r="AP713" s="87"/>
      <c r="AQ713" s="87"/>
      <c r="AR713" s="87"/>
      <c r="AS713" s="87"/>
      <c r="AT713" s="87"/>
      <c r="AU713" s="87"/>
      <c r="AV713" s="87"/>
      <c r="AW713" s="87"/>
      <c r="AX713" s="87"/>
      <c r="AY713" s="87"/>
      <c r="AZ713" s="87"/>
      <c r="BA713" s="87"/>
      <c r="BB713" s="87"/>
      <c r="BC713" s="87"/>
      <c r="BD713" s="87"/>
      <c r="BE713" s="87"/>
      <c r="BF713" s="87"/>
      <c r="BG713" s="87"/>
      <c r="BH713" s="87"/>
      <c r="BI713" s="87"/>
      <c r="BJ713" s="87"/>
      <c r="BK713" s="87"/>
      <c r="BL713" s="87"/>
      <c r="BM713" s="87"/>
      <c r="BN713" s="87"/>
      <c r="BO713" s="87"/>
      <c r="BP713" s="87"/>
      <c r="BQ713" s="87"/>
      <c r="BR713" s="87"/>
      <c r="BS713" s="87"/>
      <c r="BT713" s="87"/>
      <c r="BU713" s="87"/>
      <c r="BV713" s="87"/>
      <c r="BW713" s="87"/>
      <c r="BX713" s="87"/>
      <c r="BY713" s="87"/>
      <c r="BZ713" s="87"/>
      <c r="CA713" s="87"/>
      <c r="CB713" s="87"/>
      <c r="CC713" s="87"/>
      <c r="CD713" s="87"/>
      <c r="CE713" s="87"/>
      <c r="CF713" s="87"/>
      <c r="CG713" s="87"/>
      <c r="CH713" s="87"/>
      <c r="CI713" s="87"/>
      <c r="CJ713" s="87"/>
      <c r="CK713" s="87"/>
      <c r="CL713" s="87"/>
      <c r="CM713" s="87"/>
      <c r="CN713" s="87"/>
      <c r="CO713" s="87"/>
      <c r="CP713" s="87"/>
      <c r="CQ713" s="87"/>
      <c r="CR713" s="87"/>
      <c r="CS713" s="87"/>
      <c r="CT713" s="87"/>
      <c r="CU713" s="87"/>
      <c r="CV713" s="87"/>
      <c r="CW713" s="87"/>
      <c r="CX713" s="87"/>
      <c r="CY713" s="87"/>
      <c r="CZ713" s="87"/>
      <c r="DA713" s="87"/>
      <c r="DB713" s="87"/>
      <c r="DC713" s="87"/>
      <c r="DD713" s="87"/>
      <c r="DE713" s="87"/>
      <c r="DF713" s="87"/>
      <c r="DG713" s="87"/>
      <c r="DH713" s="87"/>
      <c r="DI713" s="87"/>
      <c r="DJ713" s="87"/>
      <c r="DK713" s="87"/>
      <c r="DL713" s="87"/>
      <c r="DM713" s="87"/>
      <c r="DN713" s="87"/>
      <c r="DO713" s="87"/>
      <c r="DP713" s="87"/>
      <c r="DQ713" s="87"/>
      <c r="DR713" s="87"/>
      <c r="DS713" s="87"/>
      <c r="DT713" s="87"/>
      <c r="DU713" s="87"/>
      <c r="DV713" s="87"/>
      <c r="DW713" s="87"/>
      <c r="DX713" s="87"/>
      <c r="DY713" s="87"/>
      <c r="DZ713" s="87"/>
      <c r="EA713" s="87"/>
      <c r="EB713" s="87"/>
      <c r="EC713" s="87"/>
      <c r="ED713" s="87"/>
      <c r="EE713" s="87"/>
      <c r="EF713" s="87"/>
      <c r="EG713" s="87"/>
      <c r="EH713" s="87"/>
      <c r="EI713" s="87"/>
      <c r="EJ713" s="87"/>
      <c r="EK713" s="87"/>
      <c r="EL713" s="87"/>
      <c r="EM713" s="87"/>
      <c r="EN713" s="87"/>
      <c r="EO713" s="87"/>
      <c r="EP713" s="87"/>
      <c r="EQ713" s="87"/>
      <c r="ER713" s="87"/>
      <c r="ES713" s="87"/>
      <c r="ET713" s="87"/>
      <c r="EU713" s="87"/>
      <c r="EV713" s="87"/>
      <c r="EW713" s="87"/>
      <c r="EX713" s="87"/>
      <c r="EY713" s="87"/>
      <c r="EZ713" s="87"/>
      <c r="FA713" s="87"/>
      <c r="FB713" s="87"/>
      <c r="FC713" s="87"/>
      <c r="FD713" s="87"/>
      <c r="FE713" s="87"/>
      <c r="FF713" s="87"/>
      <c r="FG713" s="87"/>
      <c r="FH713" s="87"/>
      <c r="FI713" s="87"/>
      <c r="FJ713" s="87"/>
      <c r="FK713" s="87"/>
      <c r="FL713" s="87"/>
      <c r="FM713" s="87"/>
      <c r="FN713" s="87"/>
      <c r="FO713" s="87"/>
      <c r="FP713" s="87"/>
      <c r="FQ713" s="87"/>
      <c r="FR713" s="87"/>
      <c r="FS713" s="87"/>
      <c r="FT713" s="87"/>
      <c r="FU713" s="87"/>
      <c r="FV713" s="87"/>
      <c r="FW713" s="87"/>
      <c r="FX713" s="87"/>
      <c r="FY713" s="87"/>
      <c r="FZ713" s="87"/>
      <c r="GA713" s="87"/>
      <c r="GB713" s="87"/>
      <c r="GC713" s="87"/>
      <c r="GD713" s="87"/>
      <c r="GE713" s="87"/>
      <c r="GF713" s="87"/>
      <c r="GG713" s="87"/>
      <c r="GH713" s="87"/>
      <c r="GI713" s="87"/>
      <c r="GJ713" s="87"/>
      <c r="GK713" s="87"/>
      <c r="GL713" s="87"/>
      <c r="GM713" s="87"/>
      <c r="GN713" s="87"/>
      <c r="GO713" s="87"/>
      <c r="GP713" s="87"/>
      <c r="GQ713" s="87"/>
      <c r="GR713" s="87"/>
      <c r="GS713" s="87"/>
      <c r="GT713" s="87"/>
      <c r="GU713" s="87"/>
      <c r="GV713" s="87"/>
      <c r="GW713" s="87"/>
      <c r="GX713" s="87"/>
      <c r="GY713" s="87"/>
    </row>
    <row r="714" spans="1:207" s="46" customFormat="1" ht="23.1" customHeight="1" x14ac:dyDescent="0.25">
      <c r="A714" s="90" t="s">
        <v>1436</v>
      </c>
      <c r="B714" s="47" t="s">
        <v>596</v>
      </c>
      <c r="C714" s="46">
        <v>1960</v>
      </c>
      <c r="D714" s="39" t="s">
        <v>29</v>
      </c>
      <c r="E714" s="39" t="s">
        <v>28</v>
      </c>
      <c r="F714" s="48">
        <v>3</v>
      </c>
      <c r="G714" s="48">
        <v>3</v>
      </c>
      <c r="H714" s="49">
        <v>1601.65</v>
      </c>
      <c r="I714" s="49">
        <v>172.1</v>
      </c>
      <c r="J714" s="49">
        <v>1429.55</v>
      </c>
      <c r="K714" s="29">
        <f t="shared" si="89"/>
        <v>4913290</v>
      </c>
      <c r="L714" s="35">
        <v>0</v>
      </c>
      <c r="M714" s="35">
        <v>0</v>
      </c>
      <c r="N714" s="35">
        <v>0</v>
      </c>
      <c r="O714" s="22">
        <v>4913290</v>
      </c>
      <c r="P714" s="36">
        <f t="shared" si="88"/>
        <v>3067.6427434208472</v>
      </c>
      <c r="Q714" s="29">
        <v>9673</v>
      </c>
      <c r="R714" s="62" t="s">
        <v>79</v>
      </c>
      <c r="S714" s="87"/>
      <c r="T714" s="87"/>
      <c r="U714" s="87"/>
      <c r="V714" s="87"/>
      <c r="W714" s="87"/>
      <c r="X714" s="87"/>
      <c r="Y714" s="87"/>
      <c r="Z714" s="87"/>
      <c r="AA714" s="87"/>
      <c r="AB714" s="87"/>
      <c r="AC714" s="87"/>
      <c r="AD714" s="87"/>
      <c r="AE714" s="87"/>
      <c r="AF714" s="87"/>
      <c r="AG714" s="87"/>
      <c r="AH714" s="87"/>
      <c r="AI714" s="87"/>
      <c r="AJ714" s="87"/>
      <c r="AK714" s="87"/>
      <c r="AL714" s="87"/>
      <c r="AM714" s="87"/>
      <c r="AN714" s="87"/>
      <c r="AO714" s="87"/>
      <c r="AP714" s="87"/>
      <c r="AQ714" s="87"/>
      <c r="AR714" s="87"/>
      <c r="AS714" s="87"/>
      <c r="AT714" s="87"/>
      <c r="AU714" s="87"/>
      <c r="AV714" s="87"/>
      <c r="AW714" s="87"/>
      <c r="AX714" s="87"/>
      <c r="AY714" s="87"/>
      <c r="AZ714" s="87"/>
      <c r="BA714" s="87"/>
      <c r="BB714" s="87"/>
      <c r="BC714" s="87"/>
      <c r="BD714" s="87"/>
      <c r="BE714" s="87"/>
      <c r="BF714" s="87"/>
      <c r="BG714" s="87"/>
      <c r="BH714" s="87"/>
      <c r="BI714" s="87"/>
      <c r="BJ714" s="87"/>
      <c r="BK714" s="87"/>
      <c r="BL714" s="87"/>
      <c r="BM714" s="87"/>
      <c r="BN714" s="87"/>
      <c r="BO714" s="87"/>
      <c r="BP714" s="87"/>
      <c r="BQ714" s="87"/>
      <c r="BR714" s="87"/>
      <c r="BS714" s="87"/>
      <c r="BT714" s="87"/>
      <c r="BU714" s="87"/>
      <c r="BV714" s="87"/>
      <c r="BW714" s="87"/>
      <c r="BX714" s="87"/>
      <c r="BY714" s="87"/>
      <c r="BZ714" s="87"/>
      <c r="CA714" s="87"/>
      <c r="CB714" s="87"/>
      <c r="CC714" s="87"/>
      <c r="CD714" s="87"/>
      <c r="CE714" s="87"/>
      <c r="CF714" s="87"/>
      <c r="CG714" s="87"/>
      <c r="CH714" s="87"/>
      <c r="CI714" s="87"/>
      <c r="CJ714" s="87"/>
      <c r="CK714" s="87"/>
      <c r="CL714" s="87"/>
      <c r="CM714" s="87"/>
      <c r="CN714" s="87"/>
      <c r="CO714" s="87"/>
      <c r="CP714" s="87"/>
      <c r="CQ714" s="87"/>
      <c r="CR714" s="87"/>
      <c r="CS714" s="87"/>
      <c r="CT714" s="87"/>
      <c r="CU714" s="87"/>
      <c r="CV714" s="87"/>
      <c r="CW714" s="87"/>
      <c r="CX714" s="87"/>
      <c r="CY714" s="87"/>
      <c r="CZ714" s="87"/>
      <c r="DA714" s="87"/>
      <c r="DB714" s="87"/>
      <c r="DC714" s="87"/>
      <c r="DD714" s="87"/>
      <c r="DE714" s="87"/>
      <c r="DF714" s="87"/>
      <c r="DG714" s="87"/>
      <c r="DH714" s="87"/>
      <c r="DI714" s="87"/>
      <c r="DJ714" s="87"/>
      <c r="DK714" s="87"/>
      <c r="DL714" s="87"/>
      <c r="DM714" s="87"/>
      <c r="DN714" s="87"/>
      <c r="DO714" s="87"/>
      <c r="DP714" s="87"/>
      <c r="DQ714" s="87"/>
      <c r="DR714" s="87"/>
      <c r="DS714" s="87"/>
      <c r="DT714" s="87"/>
      <c r="DU714" s="87"/>
      <c r="DV714" s="87"/>
      <c r="DW714" s="87"/>
      <c r="DX714" s="87"/>
      <c r="DY714" s="87"/>
      <c r="DZ714" s="87"/>
      <c r="EA714" s="87"/>
      <c r="EB714" s="87"/>
      <c r="EC714" s="87"/>
      <c r="ED714" s="87"/>
      <c r="EE714" s="87"/>
      <c r="EF714" s="87"/>
      <c r="EG714" s="87"/>
      <c r="EH714" s="87"/>
      <c r="EI714" s="87"/>
      <c r="EJ714" s="87"/>
      <c r="EK714" s="87"/>
      <c r="EL714" s="87"/>
      <c r="EM714" s="87"/>
      <c r="EN714" s="87"/>
      <c r="EO714" s="87"/>
      <c r="EP714" s="87"/>
      <c r="EQ714" s="87"/>
      <c r="ER714" s="87"/>
      <c r="ES714" s="87"/>
      <c r="ET714" s="87"/>
      <c r="EU714" s="87"/>
      <c r="EV714" s="87"/>
      <c r="EW714" s="87"/>
      <c r="EX714" s="87"/>
      <c r="EY714" s="87"/>
      <c r="EZ714" s="87"/>
      <c r="FA714" s="87"/>
      <c r="FB714" s="87"/>
      <c r="FC714" s="87"/>
      <c r="FD714" s="87"/>
      <c r="FE714" s="87"/>
      <c r="FF714" s="87"/>
      <c r="FG714" s="87"/>
      <c r="FH714" s="87"/>
      <c r="FI714" s="87"/>
      <c r="FJ714" s="87"/>
      <c r="FK714" s="87"/>
      <c r="FL714" s="87"/>
      <c r="FM714" s="87"/>
      <c r="FN714" s="87"/>
      <c r="FO714" s="87"/>
      <c r="FP714" s="87"/>
      <c r="FQ714" s="87"/>
      <c r="FR714" s="87"/>
      <c r="FS714" s="87"/>
      <c r="FT714" s="87"/>
      <c r="FU714" s="87"/>
      <c r="FV714" s="87"/>
      <c r="FW714" s="87"/>
      <c r="FX714" s="87"/>
      <c r="FY714" s="87"/>
      <c r="FZ714" s="87"/>
      <c r="GA714" s="87"/>
      <c r="GB714" s="87"/>
      <c r="GC714" s="87"/>
      <c r="GD714" s="87"/>
      <c r="GE714" s="87"/>
      <c r="GF714" s="87"/>
      <c r="GG714" s="87"/>
      <c r="GH714" s="87"/>
      <c r="GI714" s="87"/>
      <c r="GJ714" s="87"/>
      <c r="GK714" s="87"/>
      <c r="GL714" s="87"/>
      <c r="GM714" s="87"/>
      <c r="GN714" s="87"/>
      <c r="GO714" s="87"/>
      <c r="GP714" s="87"/>
      <c r="GQ714" s="87"/>
      <c r="GR714" s="87"/>
      <c r="GS714" s="87"/>
      <c r="GT714" s="87"/>
      <c r="GU714" s="87"/>
      <c r="GV714" s="87"/>
      <c r="GW714" s="87"/>
      <c r="GX714" s="87"/>
      <c r="GY714" s="87"/>
    </row>
    <row r="715" spans="1:207" s="87" customFormat="1" ht="23.1" customHeight="1" x14ac:dyDescent="0.25">
      <c r="A715" s="90" t="s">
        <v>1437</v>
      </c>
      <c r="B715" s="47" t="s">
        <v>597</v>
      </c>
      <c r="C715" s="46">
        <v>1959</v>
      </c>
      <c r="D715" s="39" t="s">
        <v>29</v>
      </c>
      <c r="E715" s="39" t="s">
        <v>28</v>
      </c>
      <c r="F715" s="48">
        <v>2</v>
      </c>
      <c r="G715" s="48">
        <v>2</v>
      </c>
      <c r="H715" s="49">
        <v>431.7</v>
      </c>
      <c r="I715" s="49">
        <v>0</v>
      </c>
      <c r="J715" s="49">
        <v>431.7</v>
      </c>
      <c r="K715" s="29">
        <f t="shared" si="89"/>
        <v>2600370</v>
      </c>
      <c r="L715" s="35">
        <v>0</v>
      </c>
      <c r="M715" s="35">
        <v>0</v>
      </c>
      <c r="N715" s="35">
        <v>0</v>
      </c>
      <c r="O715" s="22">
        <v>2600370</v>
      </c>
      <c r="P715" s="36">
        <f t="shared" si="88"/>
        <v>6023.5580264072278</v>
      </c>
      <c r="Q715" s="29">
        <v>9673</v>
      </c>
      <c r="R715" s="50" t="s">
        <v>78</v>
      </c>
    </row>
    <row r="716" spans="1:207" s="87" customFormat="1" ht="23.1" customHeight="1" x14ac:dyDescent="0.25">
      <c r="A716" s="139" t="s">
        <v>1438</v>
      </c>
      <c r="B716" s="127" t="s">
        <v>598</v>
      </c>
      <c r="C716" s="120">
        <v>1956</v>
      </c>
      <c r="D716" s="115" t="s">
        <v>29</v>
      </c>
      <c r="E716" s="115" t="s">
        <v>28</v>
      </c>
      <c r="F716" s="121">
        <v>2</v>
      </c>
      <c r="G716" s="121">
        <v>1</v>
      </c>
      <c r="H716" s="156">
        <v>712.2</v>
      </c>
      <c r="I716" s="156">
        <v>0</v>
      </c>
      <c r="J716" s="156">
        <v>712.2</v>
      </c>
      <c r="K716" s="29">
        <f>SUM(L716:O716)</f>
        <v>300000</v>
      </c>
      <c r="L716" s="35">
        <v>0</v>
      </c>
      <c r="M716" s="35">
        <v>0</v>
      </c>
      <c r="N716" s="35">
        <v>0</v>
      </c>
      <c r="O716" s="22">
        <v>300000</v>
      </c>
      <c r="P716" s="36">
        <f t="shared" si="88"/>
        <v>421.22999157540016</v>
      </c>
      <c r="Q716" s="29">
        <v>9673</v>
      </c>
      <c r="R716" s="50" t="s">
        <v>77</v>
      </c>
    </row>
    <row r="717" spans="1:207" s="87" customFormat="1" ht="23.1" customHeight="1" x14ac:dyDescent="0.25">
      <c r="A717" s="139"/>
      <c r="B717" s="127"/>
      <c r="C717" s="120"/>
      <c r="D717" s="115"/>
      <c r="E717" s="115"/>
      <c r="F717" s="121"/>
      <c r="G717" s="121"/>
      <c r="H717" s="156"/>
      <c r="I717" s="156"/>
      <c r="J717" s="156"/>
      <c r="K717" s="29">
        <f t="shared" si="89"/>
        <v>3665140</v>
      </c>
      <c r="L717" s="35">
        <v>0</v>
      </c>
      <c r="M717" s="35">
        <v>0</v>
      </c>
      <c r="N717" s="35">
        <v>0</v>
      </c>
      <c r="O717" s="35">
        <v>3665140</v>
      </c>
      <c r="P717" s="36">
        <f>K717/H716</f>
        <v>5146.22297107554</v>
      </c>
      <c r="Q717" s="29">
        <v>9673</v>
      </c>
      <c r="R717" s="50" t="s">
        <v>78</v>
      </c>
      <c r="S717" s="56"/>
      <c r="T717" s="56"/>
      <c r="U717" s="56"/>
      <c r="V717" s="46"/>
      <c r="W717" s="46"/>
      <c r="X717" s="46"/>
      <c r="Y717" s="46"/>
      <c r="Z717" s="46"/>
      <c r="AA717" s="46"/>
      <c r="AB717" s="46"/>
      <c r="AC717" s="46"/>
      <c r="AD717" s="46"/>
      <c r="AE717" s="46"/>
      <c r="AF717" s="46"/>
      <c r="AG717" s="46"/>
      <c r="AH717" s="46"/>
      <c r="AI717" s="46"/>
      <c r="AJ717" s="46"/>
      <c r="AK717" s="46"/>
      <c r="AL717" s="46"/>
      <c r="AM717" s="46"/>
      <c r="AN717" s="46"/>
      <c r="AO717" s="46"/>
      <c r="AP717" s="46"/>
      <c r="AQ717" s="46"/>
      <c r="AR717" s="46"/>
      <c r="AS717" s="46"/>
      <c r="AT717" s="46"/>
      <c r="AU717" s="46"/>
      <c r="AV717" s="46"/>
      <c r="AW717" s="46"/>
      <c r="AX717" s="46"/>
      <c r="AY717" s="46"/>
      <c r="AZ717" s="46"/>
      <c r="BA717" s="46"/>
      <c r="BB717" s="46"/>
      <c r="BC717" s="46"/>
      <c r="BD717" s="46"/>
      <c r="BE717" s="46"/>
      <c r="BF717" s="46"/>
      <c r="BG717" s="46"/>
      <c r="BH717" s="46"/>
      <c r="BI717" s="46"/>
      <c r="BJ717" s="46"/>
      <c r="BK717" s="46"/>
      <c r="BL717" s="46"/>
      <c r="BM717" s="46"/>
      <c r="BN717" s="46"/>
      <c r="BO717" s="46"/>
      <c r="BP717" s="46"/>
      <c r="BQ717" s="46"/>
      <c r="BR717" s="46"/>
      <c r="BS717" s="46"/>
      <c r="BT717" s="46"/>
      <c r="BU717" s="46"/>
      <c r="BV717" s="46"/>
      <c r="BW717" s="46"/>
      <c r="BX717" s="46"/>
      <c r="BY717" s="46"/>
      <c r="BZ717" s="46"/>
      <c r="CA717" s="46"/>
      <c r="CB717" s="46"/>
      <c r="CC717" s="46"/>
      <c r="CD717" s="46"/>
      <c r="CE717" s="46"/>
      <c r="CF717" s="46"/>
      <c r="CG717" s="46"/>
      <c r="CH717" s="46"/>
      <c r="CI717" s="46"/>
      <c r="CJ717" s="46"/>
      <c r="CK717" s="46"/>
      <c r="CL717" s="46"/>
      <c r="CM717" s="46"/>
      <c r="CN717" s="46"/>
      <c r="CO717" s="46"/>
      <c r="CP717" s="46"/>
      <c r="CQ717" s="46"/>
      <c r="CR717" s="46"/>
      <c r="CS717" s="46"/>
      <c r="CT717" s="46"/>
      <c r="CU717" s="46"/>
      <c r="CV717" s="46"/>
      <c r="CW717" s="46"/>
      <c r="CX717" s="46"/>
      <c r="CY717" s="46"/>
      <c r="CZ717" s="46"/>
      <c r="DA717" s="46"/>
      <c r="DB717" s="46"/>
      <c r="DC717" s="46"/>
      <c r="DD717" s="46"/>
      <c r="DE717" s="46"/>
      <c r="DF717" s="46"/>
      <c r="DG717" s="46"/>
      <c r="DH717" s="46"/>
      <c r="DI717" s="46"/>
      <c r="DJ717" s="46"/>
      <c r="DK717" s="46"/>
      <c r="DL717" s="46"/>
      <c r="DM717" s="46"/>
      <c r="DN717" s="46"/>
      <c r="DO717" s="46"/>
      <c r="DP717" s="46"/>
      <c r="DQ717" s="46"/>
      <c r="DR717" s="46"/>
      <c r="DS717" s="46"/>
      <c r="DT717" s="46"/>
      <c r="DU717" s="46"/>
      <c r="DV717" s="46"/>
      <c r="DW717" s="46"/>
      <c r="DX717" s="46"/>
      <c r="DY717" s="46"/>
      <c r="DZ717" s="46"/>
      <c r="EA717" s="46"/>
      <c r="EB717" s="46"/>
      <c r="EC717" s="46"/>
      <c r="ED717" s="46"/>
      <c r="EE717" s="46"/>
      <c r="EF717" s="46"/>
      <c r="EG717" s="46"/>
      <c r="EH717" s="46"/>
      <c r="EI717" s="46"/>
      <c r="EJ717" s="46"/>
      <c r="EK717" s="46"/>
      <c r="EL717" s="46"/>
      <c r="EM717" s="46"/>
      <c r="EN717" s="46"/>
      <c r="EO717" s="46"/>
      <c r="EP717" s="46"/>
      <c r="EQ717" s="46"/>
      <c r="ER717" s="46"/>
      <c r="ES717" s="46"/>
      <c r="ET717" s="46"/>
      <c r="EU717" s="46"/>
      <c r="EV717" s="46"/>
      <c r="EW717" s="46"/>
      <c r="EX717" s="46"/>
      <c r="EY717" s="46"/>
      <c r="EZ717" s="46"/>
      <c r="FA717" s="46"/>
      <c r="FB717" s="46"/>
      <c r="FC717" s="46"/>
      <c r="FD717" s="46"/>
      <c r="FE717" s="46"/>
      <c r="FF717" s="46"/>
      <c r="FG717" s="46"/>
      <c r="FH717" s="46"/>
      <c r="FI717" s="46"/>
      <c r="FJ717" s="46"/>
      <c r="FK717" s="46"/>
      <c r="FL717" s="46"/>
      <c r="FM717" s="46"/>
      <c r="FN717" s="46"/>
      <c r="FO717" s="46"/>
      <c r="FP717" s="46"/>
      <c r="FQ717" s="46"/>
      <c r="FR717" s="46"/>
      <c r="FS717" s="46"/>
      <c r="FT717" s="46"/>
      <c r="FU717" s="46"/>
      <c r="FV717" s="46"/>
      <c r="FW717" s="46"/>
      <c r="FX717" s="46"/>
      <c r="FY717" s="46"/>
      <c r="FZ717" s="46"/>
      <c r="GA717" s="46"/>
      <c r="GB717" s="46"/>
      <c r="GC717" s="46"/>
      <c r="GD717" s="46"/>
      <c r="GE717" s="46"/>
      <c r="GF717" s="46"/>
      <c r="GG717" s="46"/>
      <c r="GH717" s="46"/>
      <c r="GI717" s="46"/>
      <c r="GJ717" s="46"/>
      <c r="GK717" s="46"/>
      <c r="GL717" s="46"/>
      <c r="GM717" s="46"/>
      <c r="GN717" s="46"/>
      <c r="GO717" s="46"/>
      <c r="GP717" s="46"/>
      <c r="GQ717" s="46"/>
      <c r="GR717" s="46"/>
      <c r="GS717" s="46"/>
      <c r="GT717" s="46"/>
      <c r="GU717" s="46"/>
      <c r="GV717" s="46"/>
      <c r="GW717" s="46"/>
      <c r="GX717" s="46"/>
      <c r="GY717" s="46"/>
    </row>
    <row r="718" spans="1:207" s="87" customFormat="1" ht="23.1" customHeight="1" x14ac:dyDescent="0.25">
      <c r="A718" s="90" t="s">
        <v>1439</v>
      </c>
      <c r="B718" s="47" t="s">
        <v>599</v>
      </c>
      <c r="C718" s="46">
        <v>1959</v>
      </c>
      <c r="D718" s="39" t="s">
        <v>29</v>
      </c>
      <c r="E718" s="39" t="s">
        <v>28</v>
      </c>
      <c r="F718" s="48">
        <v>2</v>
      </c>
      <c r="G718" s="48">
        <v>1</v>
      </c>
      <c r="H718" s="49">
        <v>271.72000000000003</v>
      </c>
      <c r="I718" s="49">
        <v>0</v>
      </c>
      <c r="J718" s="49">
        <v>271.72000000000003</v>
      </c>
      <c r="K718" s="29">
        <f t="shared" si="89"/>
        <v>1551500</v>
      </c>
      <c r="L718" s="35">
        <v>0</v>
      </c>
      <c r="M718" s="35">
        <v>0</v>
      </c>
      <c r="N718" s="35">
        <v>0</v>
      </c>
      <c r="O718" s="22">
        <v>1551500</v>
      </c>
      <c r="P718" s="36">
        <f t="shared" ref="P718:P790" si="91">K718/H718</f>
        <v>5709.9219785072864</v>
      </c>
      <c r="Q718" s="29">
        <v>9673</v>
      </c>
      <c r="R718" s="50" t="s">
        <v>78</v>
      </c>
    </row>
    <row r="719" spans="1:207" s="87" customFormat="1" ht="23.1" customHeight="1" x14ac:dyDescent="0.25">
      <c r="A719" s="90" t="s">
        <v>1440</v>
      </c>
      <c r="B719" s="47" t="s">
        <v>600</v>
      </c>
      <c r="C719" s="46">
        <v>1958</v>
      </c>
      <c r="D719" s="39" t="s">
        <v>29</v>
      </c>
      <c r="E719" s="39" t="s">
        <v>28</v>
      </c>
      <c r="F719" s="48">
        <v>2</v>
      </c>
      <c r="G719" s="48">
        <v>1</v>
      </c>
      <c r="H719" s="49">
        <v>726.25</v>
      </c>
      <c r="I719" s="49">
        <v>0</v>
      </c>
      <c r="J719" s="49">
        <v>726.25</v>
      </c>
      <c r="K719" s="29">
        <f t="shared" ref="K719:K791" si="92">SUM(L719:O719)</f>
        <v>3633340</v>
      </c>
      <c r="L719" s="35">
        <v>0</v>
      </c>
      <c r="M719" s="35">
        <v>0</v>
      </c>
      <c r="N719" s="35">
        <v>0</v>
      </c>
      <c r="O719" s="22">
        <v>3633340</v>
      </c>
      <c r="P719" s="36">
        <f t="shared" si="91"/>
        <v>5002.8777969018929</v>
      </c>
      <c r="Q719" s="29">
        <v>9673</v>
      </c>
      <c r="R719" s="59" t="s">
        <v>78</v>
      </c>
    </row>
    <row r="720" spans="1:207" s="87" customFormat="1" ht="23.1" customHeight="1" x14ac:dyDescent="0.25">
      <c r="A720" s="90" t="s">
        <v>1441</v>
      </c>
      <c r="B720" s="47" t="s">
        <v>601</v>
      </c>
      <c r="C720" s="46">
        <v>1960</v>
      </c>
      <c r="D720" s="39" t="s">
        <v>29</v>
      </c>
      <c r="E720" s="39" t="s">
        <v>28</v>
      </c>
      <c r="F720" s="48">
        <v>2</v>
      </c>
      <c r="G720" s="48">
        <v>1</v>
      </c>
      <c r="H720" s="49">
        <v>280.39999999999998</v>
      </c>
      <c r="I720" s="49">
        <v>0</v>
      </c>
      <c r="J720" s="49">
        <v>280.39999999999998</v>
      </c>
      <c r="K720" s="29">
        <f t="shared" si="92"/>
        <v>2560090</v>
      </c>
      <c r="L720" s="35">
        <v>0</v>
      </c>
      <c r="M720" s="35">
        <v>0</v>
      </c>
      <c r="N720" s="35">
        <v>0</v>
      </c>
      <c r="O720" s="22">
        <v>2560090</v>
      </c>
      <c r="P720" s="36">
        <f t="shared" si="91"/>
        <v>9130.1355206847365</v>
      </c>
      <c r="Q720" s="29">
        <v>9673</v>
      </c>
      <c r="R720" s="62" t="s">
        <v>79</v>
      </c>
    </row>
    <row r="721" spans="1:18" s="87" customFormat="1" ht="23.1" customHeight="1" x14ac:dyDescent="0.25">
      <c r="A721" s="90" t="s">
        <v>1933</v>
      </c>
      <c r="B721" s="47" t="s">
        <v>1845</v>
      </c>
      <c r="C721" s="46">
        <v>1987</v>
      </c>
      <c r="D721" s="39" t="s">
        <v>29</v>
      </c>
      <c r="E721" s="39" t="s">
        <v>31</v>
      </c>
      <c r="F721" s="48">
        <v>9</v>
      </c>
      <c r="G721" s="48">
        <v>6</v>
      </c>
      <c r="H721" s="49">
        <v>12378.8</v>
      </c>
      <c r="I721" s="49">
        <v>0</v>
      </c>
      <c r="J721" s="49">
        <v>7353.9</v>
      </c>
      <c r="K721" s="29">
        <f>SUM(L721:O721)</f>
        <v>13300000</v>
      </c>
      <c r="L721" s="35">
        <v>0</v>
      </c>
      <c r="M721" s="35">
        <v>0</v>
      </c>
      <c r="N721" s="35">
        <v>0</v>
      </c>
      <c r="O721" s="22">
        <v>13300000</v>
      </c>
      <c r="P721" s="36">
        <f t="shared" si="91"/>
        <v>1074.4175525899118</v>
      </c>
      <c r="Q721" s="29">
        <v>9673</v>
      </c>
      <c r="R721" s="50" t="s">
        <v>77</v>
      </c>
    </row>
    <row r="722" spans="1:18" s="87" customFormat="1" ht="23.1" customHeight="1" x14ac:dyDescent="0.25">
      <c r="A722" s="90" t="s">
        <v>1442</v>
      </c>
      <c r="B722" s="47" t="s">
        <v>602</v>
      </c>
      <c r="C722" s="46">
        <v>1959</v>
      </c>
      <c r="D722" s="39" t="s">
        <v>29</v>
      </c>
      <c r="E722" s="39" t="s">
        <v>28</v>
      </c>
      <c r="F722" s="48">
        <v>2</v>
      </c>
      <c r="G722" s="48">
        <v>2</v>
      </c>
      <c r="H722" s="49">
        <v>450.83</v>
      </c>
      <c r="I722" s="49">
        <v>0</v>
      </c>
      <c r="J722" s="49">
        <v>450.83</v>
      </c>
      <c r="K722" s="29">
        <f t="shared" si="92"/>
        <v>2632700</v>
      </c>
      <c r="L722" s="35">
        <v>0</v>
      </c>
      <c r="M722" s="35">
        <v>0</v>
      </c>
      <c r="N722" s="35">
        <v>0</v>
      </c>
      <c r="O722" s="22">
        <v>2632700</v>
      </c>
      <c r="P722" s="36">
        <f t="shared" si="91"/>
        <v>5839.6734911163858</v>
      </c>
      <c r="Q722" s="29">
        <v>9673</v>
      </c>
      <c r="R722" s="50" t="s">
        <v>78</v>
      </c>
    </row>
    <row r="723" spans="1:18" s="87" customFormat="1" ht="23.1" customHeight="1" x14ac:dyDescent="0.25">
      <c r="A723" s="90" t="s">
        <v>1443</v>
      </c>
      <c r="B723" s="47" t="s">
        <v>603</v>
      </c>
      <c r="C723" s="46">
        <v>1959</v>
      </c>
      <c r="D723" s="39" t="s">
        <v>29</v>
      </c>
      <c r="E723" s="39" t="s">
        <v>28</v>
      </c>
      <c r="F723" s="48">
        <v>2</v>
      </c>
      <c r="G723" s="48">
        <v>2</v>
      </c>
      <c r="H723" s="49">
        <v>909.9</v>
      </c>
      <c r="I723" s="49">
        <v>308.8</v>
      </c>
      <c r="J723" s="49">
        <v>601.1</v>
      </c>
      <c r="K723" s="29">
        <f t="shared" si="92"/>
        <v>2320000</v>
      </c>
      <c r="L723" s="35">
        <v>0</v>
      </c>
      <c r="M723" s="35">
        <v>0</v>
      </c>
      <c r="N723" s="35">
        <v>0</v>
      </c>
      <c r="O723" s="22">
        <v>2320000</v>
      </c>
      <c r="P723" s="36">
        <f t="shared" si="91"/>
        <v>2549.7307396417191</v>
      </c>
      <c r="Q723" s="29">
        <v>9673</v>
      </c>
      <c r="R723" s="50" t="s">
        <v>78</v>
      </c>
    </row>
    <row r="724" spans="1:18" s="87" customFormat="1" ht="23.1" customHeight="1" x14ac:dyDescent="0.25">
      <c r="A724" s="90" t="s">
        <v>1444</v>
      </c>
      <c r="B724" s="47" t="s">
        <v>615</v>
      </c>
      <c r="C724" s="46">
        <v>1948</v>
      </c>
      <c r="D724" s="39" t="s">
        <v>29</v>
      </c>
      <c r="E724" s="39" t="s">
        <v>28</v>
      </c>
      <c r="F724" s="48">
        <v>3</v>
      </c>
      <c r="G724" s="48">
        <v>4</v>
      </c>
      <c r="H724" s="36">
        <v>2855.4</v>
      </c>
      <c r="I724" s="36">
        <v>571.84</v>
      </c>
      <c r="J724" s="36">
        <v>1186.07</v>
      </c>
      <c r="K724" s="29">
        <f>SUM(L724:O724)</f>
        <v>7130055.7999999998</v>
      </c>
      <c r="L724" s="35">
        <v>0</v>
      </c>
      <c r="M724" s="35">
        <v>0</v>
      </c>
      <c r="N724" s="35">
        <v>0</v>
      </c>
      <c r="O724" s="22">
        <v>7130055.7999999998</v>
      </c>
      <c r="P724" s="36">
        <f>K724/H724</f>
        <v>2497.0427260628981</v>
      </c>
      <c r="Q724" s="29">
        <v>9673</v>
      </c>
      <c r="R724" s="50" t="s">
        <v>77</v>
      </c>
    </row>
    <row r="725" spans="1:18" s="87" customFormat="1" ht="23.1" customHeight="1" x14ac:dyDescent="0.25">
      <c r="A725" s="90" t="s">
        <v>1445</v>
      </c>
      <c r="B725" s="47" t="s">
        <v>616</v>
      </c>
      <c r="C725" s="46">
        <v>1948</v>
      </c>
      <c r="D725" s="39" t="s">
        <v>29</v>
      </c>
      <c r="E725" s="39" t="s">
        <v>28</v>
      </c>
      <c r="F725" s="48">
        <v>3</v>
      </c>
      <c r="G725" s="48">
        <v>2</v>
      </c>
      <c r="H725" s="36">
        <v>2125.1</v>
      </c>
      <c r="I725" s="36">
        <v>360.4</v>
      </c>
      <c r="J725" s="36">
        <v>886.5</v>
      </c>
      <c r="K725" s="29">
        <f>SUM(L725:O725)</f>
        <v>5357617.7</v>
      </c>
      <c r="L725" s="35">
        <v>0</v>
      </c>
      <c r="M725" s="35">
        <v>0</v>
      </c>
      <c r="N725" s="35">
        <v>0</v>
      </c>
      <c r="O725" s="22">
        <v>5357617.7</v>
      </c>
      <c r="P725" s="36">
        <f>K725/H725</f>
        <v>2521.1132182014967</v>
      </c>
      <c r="Q725" s="29">
        <v>9673</v>
      </c>
      <c r="R725" s="50" t="s">
        <v>77</v>
      </c>
    </row>
    <row r="726" spans="1:18" s="87" customFormat="1" ht="23.1" customHeight="1" x14ac:dyDescent="0.25">
      <c r="A726" s="90" t="s">
        <v>1446</v>
      </c>
      <c r="B726" s="47" t="s">
        <v>604</v>
      </c>
      <c r="C726" s="46">
        <v>1917</v>
      </c>
      <c r="D726" s="39" t="s">
        <v>29</v>
      </c>
      <c r="E726" s="39" t="s">
        <v>28</v>
      </c>
      <c r="F726" s="48">
        <v>3</v>
      </c>
      <c r="G726" s="48">
        <v>2</v>
      </c>
      <c r="H726" s="49">
        <v>2020.8</v>
      </c>
      <c r="I726" s="49">
        <v>400.8</v>
      </c>
      <c r="J726" s="49">
        <v>997.56</v>
      </c>
      <c r="K726" s="29">
        <f t="shared" si="92"/>
        <v>5104481.5999999996</v>
      </c>
      <c r="L726" s="35">
        <v>0</v>
      </c>
      <c r="M726" s="35">
        <v>0</v>
      </c>
      <c r="N726" s="35">
        <v>0</v>
      </c>
      <c r="O726" s="22">
        <v>5104481.5999999996</v>
      </c>
      <c r="P726" s="36">
        <f t="shared" si="91"/>
        <v>2525.970704671417</v>
      </c>
      <c r="Q726" s="29">
        <v>9673</v>
      </c>
      <c r="R726" s="59" t="s">
        <v>77</v>
      </c>
    </row>
    <row r="727" spans="1:18" s="87" customFormat="1" ht="23.1" customHeight="1" x14ac:dyDescent="0.25">
      <c r="A727" s="90" t="s">
        <v>1447</v>
      </c>
      <c r="B727" s="47" t="s">
        <v>605</v>
      </c>
      <c r="C727" s="46">
        <v>1951</v>
      </c>
      <c r="D727" s="39" t="s">
        <v>29</v>
      </c>
      <c r="E727" s="39" t="s">
        <v>28</v>
      </c>
      <c r="F727" s="48">
        <v>2</v>
      </c>
      <c r="G727" s="48">
        <v>1</v>
      </c>
      <c r="H727" s="49">
        <v>256.08999999999997</v>
      </c>
      <c r="I727" s="49">
        <v>18.600000000000001</v>
      </c>
      <c r="J727" s="49">
        <v>237.49</v>
      </c>
      <c r="K727" s="29">
        <f t="shared" si="92"/>
        <v>2561000</v>
      </c>
      <c r="L727" s="35">
        <v>0</v>
      </c>
      <c r="M727" s="35">
        <v>0</v>
      </c>
      <c r="N727" s="35">
        <v>0</v>
      </c>
      <c r="O727" s="22">
        <v>2561000</v>
      </c>
      <c r="P727" s="36">
        <f t="shared" si="91"/>
        <v>10000.390487719162</v>
      </c>
      <c r="Q727" s="29">
        <v>9673</v>
      </c>
      <c r="R727" s="50" t="s">
        <v>77</v>
      </c>
    </row>
    <row r="728" spans="1:18" s="87" customFormat="1" ht="23.1" customHeight="1" x14ac:dyDescent="0.25">
      <c r="A728" s="90" t="s">
        <v>1448</v>
      </c>
      <c r="B728" s="47" t="s">
        <v>606</v>
      </c>
      <c r="C728" s="39">
        <v>1949</v>
      </c>
      <c r="D728" s="39" t="s">
        <v>29</v>
      </c>
      <c r="E728" s="39" t="s">
        <v>28</v>
      </c>
      <c r="F728" s="48">
        <v>3</v>
      </c>
      <c r="G728" s="48">
        <v>2</v>
      </c>
      <c r="H728" s="49">
        <v>1786.8</v>
      </c>
      <c r="I728" s="49">
        <v>403.1</v>
      </c>
      <c r="J728" s="49">
        <v>842.39</v>
      </c>
      <c r="K728" s="29">
        <f t="shared" si="92"/>
        <v>4536563.5999999996</v>
      </c>
      <c r="L728" s="35">
        <v>0</v>
      </c>
      <c r="M728" s="35">
        <v>0</v>
      </c>
      <c r="N728" s="35">
        <v>0</v>
      </c>
      <c r="O728" s="22">
        <v>4536563.5999999996</v>
      </c>
      <c r="P728" s="36">
        <f t="shared" si="91"/>
        <v>2538.9319453772105</v>
      </c>
      <c r="Q728" s="29">
        <v>9673</v>
      </c>
      <c r="R728" s="50" t="s">
        <v>77</v>
      </c>
    </row>
    <row r="729" spans="1:18" s="87" customFormat="1" ht="23.1" customHeight="1" x14ac:dyDescent="0.25">
      <c r="A729" s="90" t="s">
        <v>1449</v>
      </c>
      <c r="B729" s="86" t="s">
        <v>607</v>
      </c>
      <c r="C729" s="46">
        <v>1948</v>
      </c>
      <c r="D729" s="39" t="s">
        <v>29</v>
      </c>
      <c r="E729" s="39" t="s">
        <v>28</v>
      </c>
      <c r="F729" s="48">
        <v>2</v>
      </c>
      <c r="G729" s="48">
        <v>1</v>
      </c>
      <c r="H729" s="49">
        <v>281</v>
      </c>
      <c r="I729" s="49">
        <v>0</v>
      </c>
      <c r="J729" s="49">
        <v>281</v>
      </c>
      <c r="K729" s="29">
        <f t="shared" si="92"/>
        <v>2545100</v>
      </c>
      <c r="L729" s="35">
        <v>0</v>
      </c>
      <c r="M729" s="35">
        <v>0</v>
      </c>
      <c r="N729" s="35">
        <v>0</v>
      </c>
      <c r="O729" s="22">
        <v>2545100</v>
      </c>
      <c r="P729" s="36">
        <f t="shared" si="91"/>
        <v>9057.2953736654799</v>
      </c>
      <c r="Q729" s="29">
        <v>9673</v>
      </c>
      <c r="R729" s="50" t="s">
        <v>77</v>
      </c>
    </row>
    <row r="730" spans="1:18" s="87" customFormat="1" ht="23.1" customHeight="1" x14ac:dyDescent="0.25">
      <c r="A730" s="90" t="s">
        <v>1450</v>
      </c>
      <c r="B730" s="86" t="s">
        <v>608</v>
      </c>
      <c r="C730" s="46">
        <v>1960</v>
      </c>
      <c r="D730" s="39" t="s">
        <v>29</v>
      </c>
      <c r="E730" s="39" t="s">
        <v>28</v>
      </c>
      <c r="F730" s="48">
        <v>4</v>
      </c>
      <c r="G730" s="48">
        <v>2</v>
      </c>
      <c r="H730" s="49">
        <v>1274.4000000000001</v>
      </c>
      <c r="I730" s="49">
        <v>0</v>
      </c>
      <c r="J730" s="49">
        <v>1274.4000000000001</v>
      </c>
      <c r="K730" s="29">
        <f t="shared" si="92"/>
        <v>3051400</v>
      </c>
      <c r="L730" s="35">
        <v>0</v>
      </c>
      <c r="M730" s="35">
        <v>0</v>
      </c>
      <c r="N730" s="35">
        <v>0</v>
      </c>
      <c r="O730" s="22">
        <v>3051400</v>
      </c>
      <c r="P730" s="36">
        <f t="shared" si="91"/>
        <v>2394.3816698053984</v>
      </c>
      <c r="Q730" s="29">
        <v>9673</v>
      </c>
      <c r="R730" s="62" t="s">
        <v>79</v>
      </c>
    </row>
    <row r="731" spans="1:18" s="87" customFormat="1" ht="23.1" customHeight="1" x14ac:dyDescent="0.25">
      <c r="A731" s="90" t="s">
        <v>1451</v>
      </c>
      <c r="B731" s="47" t="s">
        <v>609</v>
      </c>
      <c r="C731" s="46">
        <v>1948</v>
      </c>
      <c r="D731" s="39" t="s">
        <v>29</v>
      </c>
      <c r="E731" s="39" t="s">
        <v>28</v>
      </c>
      <c r="F731" s="48">
        <v>2</v>
      </c>
      <c r="G731" s="48">
        <v>2</v>
      </c>
      <c r="H731" s="49">
        <v>345</v>
      </c>
      <c r="I731" s="49">
        <v>67.099999999999994</v>
      </c>
      <c r="J731" s="49">
        <v>277.89999999999998</v>
      </c>
      <c r="K731" s="29">
        <f t="shared" si="92"/>
        <v>4098000</v>
      </c>
      <c r="L731" s="35">
        <v>0</v>
      </c>
      <c r="M731" s="35">
        <v>0</v>
      </c>
      <c r="N731" s="35">
        <v>0</v>
      </c>
      <c r="O731" s="22">
        <v>4098000</v>
      </c>
      <c r="P731" s="36">
        <f t="shared" si="91"/>
        <v>11878.260869565218</v>
      </c>
      <c r="Q731" s="29">
        <v>9673</v>
      </c>
      <c r="R731" s="50" t="s">
        <v>77</v>
      </c>
    </row>
    <row r="732" spans="1:18" s="87" customFormat="1" ht="23.1" customHeight="1" x14ac:dyDescent="0.25">
      <c r="A732" s="90" t="s">
        <v>1452</v>
      </c>
      <c r="B732" s="86" t="s">
        <v>610</v>
      </c>
      <c r="C732" s="46">
        <v>1961</v>
      </c>
      <c r="D732" s="39" t="s">
        <v>29</v>
      </c>
      <c r="E732" s="39" t="s">
        <v>28</v>
      </c>
      <c r="F732" s="48">
        <v>3</v>
      </c>
      <c r="G732" s="48">
        <v>2</v>
      </c>
      <c r="H732" s="36">
        <v>966.37</v>
      </c>
      <c r="I732" s="36">
        <v>0</v>
      </c>
      <c r="J732" s="36">
        <v>966.37</v>
      </c>
      <c r="K732" s="29">
        <f t="shared" si="92"/>
        <v>3640760</v>
      </c>
      <c r="L732" s="35">
        <v>0</v>
      </c>
      <c r="M732" s="35">
        <v>0</v>
      </c>
      <c r="N732" s="35">
        <v>0</v>
      </c>
      <c r="O732" s="22">
        <v>3640760</v>
      </c>
      <c r="P732" s="36">
        <f t="shared" si="91"/>
        <v>3767.4596686569325</v>
      </c>
      <c r="Q732" s="29">
        <v>9673</v>
      </c>
      <c r="R732" s="59" t="s">
        <v>79</v>
      </c>
    </row>
    <row r="733" spans="1:18" s="89" customFormat="1" ht="23.1" customHeight="1" x14ac:dyDescent="0.25">
      <c r="A733" s="90" t="s">
        <v>1453</v>
      </c>
      <c r="B733" s="31" t="s">
        <v>1793</v>
      </c>
      <c r="C733" s="46">
        <v>1947</v>
      </c>
      <c r="D733" s="46" t="s">
        <v>29</v>
      </c>
      <c r="E733" s="46" t="s">
        <v>28</v>
      </c>
      <c r="F733" s="48">
        <v>2</v>
      </c>
      <c r="G733" s="48">
        <v>1</v>
      </c>
      <c r="H733" s="49">
        <v>993.6</v>
      </c>
      <c r="I733" s="49">
        <v>553.5</v>
      </c>
      <c r="J733" s="49">
        <v>251.2</v>
      </c>
      <c r="K733" s="36">
        <f>SUM(L733:O733)</f>
        <v>6407339.5800000001</v>
      </c>
      <c r="L733" s="36">
        <v>0</v>
      </c>
      <c r="M733" s="36">
        <v>0</v>
      </c>
      <c r="N733" s="36">
        <v>0</v>
      </c>
      <c r="O733" s="22">
        <v>6407339.5800000001</v>
      </c>
      <c r="P733" s="36">
        <f>K733/[1]Прилож!H585</f>
        <v>6448.6106884057972</v>
      </c>
      <c r="Q733" s="36">
        <v>9673</v>
      </c>
      <c r="R733" s="50" t="s">
        <v>77</v>
      </c>
    </row>
    <row r="734" spans="1:18" s="87" customFormat="1" ht="23.1" customHeight="1" x14ac:dyDescent="0.25">
      <c r="A734" s="90" t="s">
        <v>1454</v>
      </c>
      <c r="B734" s="86" t="s">
        <v>611</v>
      </c>
      <c r="C734" s="46">
        <v>1959</v>
      </c>
      <c r="D734" s="39" t="s">
        <v>29</v>
      </c>
      <c r="E734" s="39" t="s">
        <v>28</v>
      </c>
      <c r="F734" s="48">
        <v>3</v>
      </c>
      <c r="G734" s="48">
        <v>2</v>
      </c>
      <c r="H734" s="36">
        <v>977.14</v>
      </c>
      <c r="I734" s="36">
        <v>0</v>
      </c>
      <c r="J734" s="36">
        <v>977.14</v>
      </c>
      <c r="K734" s="29">
        <f t="shared" si="92"/>
        <v>3801350</v>
      </c>
      <c r="L734" s="35">
        <v>0</v>
      </c>
      <c r="M734" s="35">
        <v>0</v>
      </c>
      <c r="N734" s="35">
        <v>0</v>
      </c>
      <c r="O734" s="22">
        <v>3801350</v>
      </c>
      <c r="P734" s="36">
        <f t="shared" si="91"/>
        <v>3890.2818429293652</v>
      </c>
      <c r="Q734" s="29">
        <v>9673</v>
      </c>
      <c r="R734" s="50" t="s">
        <v>78</v>
      </c>
    </row>
    <row r="735" spans="1:18" s="87" customFormat="1" ht="23.1" customHeight="1" x14ac:dyDescent="0.25">
      <c r="A735" s="90" t="s">
        <v>1455</v>
      </c>
      <c r="B735" s="86" t="s">
        <v>612</v>
      </c>
      <c r="C735" s="46">
        <v>1958</v>
      </c>
      <c r="D735" s="39" t="s">
        <v>29</v>
      </c>
      <c r="E735" s="39" t="s">
        <v>28</v>
      </c>
      <c r="F735" s="48">
        <v>3</v>
      </c>
      <c r="G735" s="48">
        <v>2</v>
      </c>
      <c r="H735" s="36">
        <v>983.74</v>
      </c>
      <c r="I735" s="36">
        <v>46.44</v>
      </c>
      <c r="J735" s="36">
        <v>937.3</v>
      </c>
      <c r="K735" s="29">
        <f t="shared" si="92"/>
        <v>3829440</v>
      </c>
      <c r="L735" s="35">
        <v>0</v>
      </c>
      <c r="M735" s="35">
        <v>0</v>
      </c>
      <c r="N735" s="35">
        <v>0</v>
      </c>
      <c r="O735" s="22">
        <v>3829440</v>
      </c>
      <c r="P735" s="36">
        <f t="shared" si="91"/>
        <v>3892.7358854982008</v>
      </c>
      <c r="Q735" s="29">
        <v>9673</v>
      </c>
      <c r="R735" s="59" t="s">
        <v>78</v>
      </c>
    </row>
    <row r="736" spans="1:18" s="87" customFormat="1" ht="23.1" customHeight="1" x14ac:dyDescent="0.25">
      <c r="A736" s="90" t="s">
        <v>1456</v>
      </c>
      <c r="B736" s="86" t="s">
        <v>613</v>
      </c>
      <c r="C736" s="46">
        <v>1959</v>
      </c>
      <c r="D736" s="39" t="s">
        <v>29</v>
      </c>
      <c r="E736" s="39" t="s">
        <v>28</v>
      </c>
      <c r="F736" s="48">
        <v>3</v>
      </c>
      <c r="G736" s="48">
        <v>2</v>
      </c>
      <c r="H736" s="36">
        <v>1056.0999999999999</v>
      </c>
      <c r="I736" s="36">
        <v>0</v>
      </c>
      <c r="J736" s="36">
        <v>1056.0999999999999</v>
      </c>
      <c r="K736" s="29">
        <f t="shared" si="92"/>
        <v>3698000</v>
      </c>
      <c r="L736" s="35">
        <v>0</v>
      </c>
      <c r="M736" s="35">
        <v>0</v>
      </c>
      <c r="N736" s="35">
        <v>0</v>
      </c>
      <c r="O736" s="22">
        <v>3698000</v>
      </c>
      <c r="P736" s="36">
        <f t="shared" si="91"/>
        <v>3501.5623520499958</v>
      </c>
      <c r="Q736" s="29">
        <v>9673</v>
      </c>
      <c r="R736" s="50" t="s">
        <v>78</v>
      </c>
    </row>
    <row r="737" spans="1:18" s="87" customFormat="1" ht="23.1" customHeight="1" x14ac:dyDescent="0.25">
      <c r="A737" s="90" t="s">
        <v>1457</v>
      </c>
      <c r="B737" s="47" t="s">
        <v>614</v>
      </c>
      <c r="C737" s="46">
        <v>1961</v>
      </c>
      <c r="D737" s="39" t="s">
        <v>29</v>
      </c>
      <c r="E737" s="39" t="s">
        <v>28</v>
      </c>
      <c r="F737" s="48">
        <v>4</v>
      </c>
      <c r="G737" s="48">
        <v>2</v>
      </c>
      <c r="H737" s="36">
        <v>1294.43</v>
      </c>
      <c r="I737" s="36">
        <v>74.8</v>
      </c>
      <c r="J737" s="36">
        <v>1219.6300000000001</v>
      </c>
      <c r="K737" s="29">
        <f t="shared" si="92"/>
        <v>3656660</v>
      </c>
      <c r="L737" s="35">
        <v>0</v>
      </c>
      <c r="M737" s="35">
        <v>0</v>
      </c>
      <c r="N737" s="35">
        <v>0</v>
      </c>
      <c r="O737" s="22">
        <v>3656660</v>
      </c>
      <c r="P737" s="36">
        <f t="shared" si="91"/>
        <v>2824.9190763502079</v>
      </c>
      <c r="Q737" s="29">
        <v>9673</v>
      </c>
      <c r="R737" s="59" t="s">
        <v>79</v>
      </c>
    </row>
    <row r="738" spans="1:18" s="87" customFormat="1" ht="23.1" customHeight="1" x14ac:dyDescent="0.25">
      <c r="A738" s="90" t="s">
        <v>1458</v>
      </c>
      <c r="B738" s="47" t="s">
        <v>617</v>
      </c>
      <c r="C738" s="46">
        <v>1961</v>
      </c>
      <c r="D738" s="39" t="s">
        <v>29</v>
      </c>
      <c r="E738" s="39" t="s">
        <v>28</v>
      </c>
      <c r="F738" s="48">
        <v>4</v>
      </c>
      <c r="G738" s="48">
        <v>3</v>
      </c>
      <c r="H738" s="36">
        <v>2366.4499999999998</v>
      </c>
      <c r="I738" s="36">
        <v>0</v>
      </c>
      <c r="J738" s="36">
        <v>2366.4499999999998</v>
      </c>
      <c r="K738" s="29">
        <f t="shared" si="92"/>
        <v>2734400</v>
      </c>
      <c r="L738" s="35">
        <v>0</v>
      </c>
      <c r="M738" s="35">
        <v>0</v>
      </c>
      <c r="N738" s="35">
        <v>0</v>
      </c>
      <c r="O738" s="22">
        <v>2734400</v>
      </c>
      <c r="P738" s="36">
        <f t="shared" si="91"/>
        <v>1155.4860656257265</v>
      </c>
      <c r="Q738" s="29">
        <v>9673</v>
      </c>
      <c r="R738" s="59" t="s">
        <v>79</v>
      </c>
    </row>
    <row r="739" spans="1:18" s="87" customFormat="1" ht="23.1" customHeight="1" x14ac:dyDescent="0.25">
      <c r="A739" s="90" t="s">
        <v>1459</v>
      </c>
      <c r="B739" s="86" t="s">
        <v>618</v>
      </c>
      <c r="C739" s="46">
        <v>1957</v>
      </c>
      <c r="D739" s="39" t="s">
        <v>29</v>
      </c>
      <c r="E739" s="39" t="s">
        <v>28</v>
      </c>
      <c r="F739" s="48">
        <v>5</v>
      </c>
      <c r="G739" s="48">
        <v>4</v>
      </c>
      <c r="H739" s="36">
        <v>3137.54</v>
      </c>
      <c r="I739" s="36">
        <v>159.19999999999999</v>
      </c>
      <c r="J739" s="36">
        <v>2978.34</v>
      </c>
      <c r="K739" s="29">
        <f t="shared" si="92"/>
        <v>6204635</v>
      </c>
      <c r="L739" s="35">
        <v>0</v>
      </c>
      <c r="M739" s="35">
        <v>0</v>
      </c>
      <c r="N739" s="35">
        <v>0</v>
      </c>
      <c r="O739" s="22">
        <v>6204635</v>
      </c>
      <c r="P739" s="36">
        <f t="shared" si="91"/>
        <v>1977.5476966030712</v>
      </c>
      <c r="Q739" s="29">
        <v>9673</v>
      </c>
      <c r="R739" s="50" t="s">
        <v>77</v>
      </c>
    </row>
    <row r="740" spans="1:18" s="87" customFormat="1" ht="23.1" customHeight="1" x14ac:dyDescent="0.25">
      <c r="A740" s="90" t="s">
        <v>1460</v>
      </c>
      <c r="B740" s="86" t="s">
        <v>619</v>
      </c>
      <c r="C740" s="46">
        <v>1961</v>
      </c>
      <c r="D740" s="39" t="s">
        <v>29</v>
      </c>
      <c r="E740" s="39" t="s">
        <v>28</v>
      </c>
      <c r="F740" s="48">
        <v>4</v>
      </c>
      <c r="G740" s="48">
        <v>2</v>
      </c>
      <c r="H740" s="36">
        <v>1276.58</v>
      </c>
      <c r="I740" s="36">
        <v>74.599999999999994</v>
      </c>
      <c r="J740" s="36">
        <v>1201.98</v>
      </c>
      <c r="K740" s="29">
        <f t="shared" si="92"/>
        <v>3224180</v>
      </c>
      <c r="L740" s="35">
        <v>0</v>
      </c>
      <c r="M740" s="35">
        <v>0</v>
      </c>
      <c r="N740" s="35">
        <v>0</v>
      </c>
      <c r="O740" s="22">
        <v>3224180</v>
      </c>
      <c r="P740" s="36">
        <f t="shared" si="91"/>
        <v>2525.6388162120666</v>
      </c>
      <c r="Q740" s="29">
        <v>9673</v>
      </c>
      <c r="R740" s="59" t="s">
        <v>79</v>
      </c>
    </row>
    <row r="741" spans="1:18" s="87" customFormat="1" ht="23.1" customHeight="1" x14ac:dyDescent="0.25">
      <c r="A741" s="90" t="s">
        <v>1461</v>
      </c>
      <c r="B741" s="86" t="s">
        <v>620</v>
      </c>
      <c r="C741" s="46">
        <v>1961</v>
      </c>
      <c r="D741" s="39" t="s">
        <v>29</v>
      </c>
      <c r="E741" s="39" t="s">
        <v>28</v>
      </c>
      <c r="F741" s="48">
        <v>3</v>
      </c>
      <c r="G741" s="48">
        <v>2</v>
      </c>
      <c r="H741" s="36">
        <v>961.88</v>
      </c>
      <c r="I741" s="36">
        <v>0</v>
      </c>
      <c r="J741" s="36">
        <v>961.88</v>
      </c>
      <c r="K741" s="29">
        <f t="shared" si="92"/>
        <v>3204040</v>
      </c>
      <c r="L741" s="35">
        <v>0</v>
      </c>
      <c r="M741" s="35">
        <v>0</v>
      </c>
      <c r="N741" s="35">
        <v>0</v>
      </c>
      <c r="O741" s="22">
        <v>3204040</v>
      </c>
      <c r="P741" s="36">
        <f t="shared" si="91"/>
        <v>3331.0184222564144</v>
      </c>
      <c r="Q741" s="29">
        <v>9673</v>
      </c>
      <c r="R741" s="59" t="s">
        <v>79</v>
      </c>
    </row>
    <row r="742" spans="1:18" s="87" customFormat="1" ht="23.1" customHeight="1" x14ac:dyDescent="0.25">
      <c r="A742" s="90" t="s">
        <v>1462</v>
      </c>
      <c r="B742" s="86" t="s">
        <v>621</v>
      </c>
      <c r="C742" s="46">
        <v>1961</v>
      </c>
      <c r="D742" s="39" t="s">
        <v>29</v>
      </c>
      <c r="E742" s="39" t="s">
        <v>28</v>
      </c>
      <c r="F742" s="48">
        <v>3</v>
      </c>
      <c r="G742" s="48">
        <v>2</v>
      </c>
      <c r="H742" s="36">
        <v>967.37</v>
      </c>
      <c r="I742" s="36">
        <v>73.599999999999994</v>
      </c>
      <c r="J742" s="36">
        <v>893.77</v>
      </c>
      <c r="K742" s="29">
        <f t="shared" si="92"/>
        <v>3204040</v>
      </c>
      <c r="L742" s="35">
        <v>0</v>
      </c>
      <c r="M742" s="35">
        <v>0</v>
      </c>
      <c r="N742" s="35">
        <v>0</v>
      </c>
      <c r="O742" s="22">
        <v>3204040</v>
      </c>
      <c r="P742" s="36">
        <f t="shared" si="91"/>
        <v>3312.1142892585049</v>
      </c>
      <c r="Q742" s="29">
        <v>9673</v>
      </c>
      <c r="R742" s="59" t="s">
        <v>79</v>
      </c>
    </row>
    <row r="743" spans="1:18" s="87" customFormat="1" ht="23.1" customHeight="1" x14ac:dyDescent="0.25">
      <c r="A743" s="90" t="s">
        <v>1463</v>
      </c>
      <c r="B743" s="47" t="s">
        <v>622</v>
      </c>
      <c r="C743" s="46">
        <v>1960</v>
      </c>
      <c r="D743" s="39" t="s">
        <v>29</v>
      </c>
      <c r="E743" s="39" t="s">
        <v>28</v>
      </c>
      <c r="F743" s="48">
        <v>3</v>
      </c>
      <c r="G743" s="48">
        <v>2</v>
      </c>
      <c r="H743" s="36">
        <v>964.8</v>
      </c>
      <c r="I743" s="36">
        <v>68.8</v>
      </c>
      <c r="J743" s="36">
        <v>896</v>
      </c>
      <c r="K743" s="29">
        <f t="shared" si="92"/>
        <v>3205630</v>
      </c>
      <c r="L743" s="35">
        <v>0</v>
      </c>
      <c r="M743" s="35">
        <v>0</v>
      </c>
      <c r="N743" s="35">
        <v>0</v>
      </c>
      <c r="O743" s="22">
        <v>3205630</v>
      </c>
      <c r="P743" s="36">
        <f t="shared" si="91"/>
        <v>3322.5849917081264</v>
      </c>
      <c r="Q743" s="29">
        <v>9673</v>
      </c>
      <c r="R743" s="62" t="s">
        <v>79</v>
      </c>
    </row>
    <row r="744" spans="1:18" s="87" customFormat="1" ht="23.1" customHeight="1" x14ac:dyDescent="0.25">
      <c r="A744" s="90" t="s">
        <v>1464</v>
      </c>
      <c r="B744" s="47" t="s">
        <v>624</v>
      </c>
      <c r="C744" s="46">
        <v>1957</v>
      </c>
      <c r="D744" s="39" t="s">
        <v>29</v>
      </c>
      <c r="E744" s="39" t="s">
        <v>28</v>
      </c>
      <c r="F744" s="48">
        <v>2</v>
      </c>
      <c r="G744" s="48">
        <v>2</v>
      </c>
      <c r="H744" s="36">
        <v>443.4</v>
      </c>
      <c r="I744" s="36">
        <v>0</v>
      </c>
      <c r="J744" s="36">
        <v>443.4</v>
      </c>
      <c r="K744" s="29">
        <f t="shared" si="92"/>
        <v>2455097</v>
      </c>
      <c r="L744" s="35">
        <v>0</v>
      </c>
      <c r="M744" s="35">
        <v>0</v>
      </c>
      <c r="N744" s="35">
        <v>0</v>
      </c>
      <c r="O744" s="22">
        <v>2455097</v>
      </c>
      <c r="P744" s="36">
        <f t="shared" si="91"/>
        <v>5536.9801533603968</v>
      </c>
      <c r="Q744" s="29">
        <v>9673</v>
      </c>
      <c r="R744" s="50" t="s">
        <v>77</v>
      </c>
    </row>
    <row r="745" spans="1:18" s="87" customFormat="1" ht="23.1" customHeight="1" x14ac:dyDescent="0.25">
      <c r="A745" s="90" t="s">
        <v>1465</v>
      </c>
      <c r="B745" s="47" t="s">
        <v>625</v>
      </c>
      <c r="C745" s="46">
        <v>1958</v>
      </c>
      <c r="D745" s="39" t="s">
        <v>29</v>
      </c>
      <c r="E745" s="39" t="s">
        <v>28</v>
      </c>
      <c r="F745" s="48">
        <v>2</v>
      </c>
      <c r="G745" s="48">
        <v>2</v>
      </c>
      <c r="H745" s="36">
        <v>456.6</v>
      </c>
      <c r="I745" s="36">
        <v>0</v>
      </c>
      <c r="J745" s="36">
        <v>456.6</v>
      </c>
      <c r="K745" s="29">
        <f t="shared" si="92"/>
        <v>2432890</v>
      </c>
      <c r="L745" s="35">
        <v>0</v>
      </c>
      <c r="M745" s="35">
        <v>0</v>
      </c>
      <c r="N745" s="35">
        <v>0</v>
      </c>
      <c r="O745" s="22">
        <v>2432890</v>
      </c>
      <c r="P745" s="36">
        <f t="shared" si="91"/>
        <v>5328.2742006132275</v>
      </c>
      <c r="Q745" s="29">
        <v>9673</v>
      </c>
      <c r="R745" s="59" t="s">
        <v>78</v>
      </c>
    </row>
    <row r="746" spans="1:18" s="87" customFormat="1" ht="23.1" customHeight="1" x14ac:dyDescent="0.25">
      <c r="A746" s="90" t="s">
        <v>1466</v>
      </c>
      <c r="B746" s="47" t="s">
        <v>626</v>
      </c>
      <c r="C746" s="46">
        <v>1958</v>
      </c>
      <c r="D746" s="39" t="s">
        <v>29</v>
      </c>
      <c r="E746" s="39" t="s">
        <v>28</v>
      </c>
      <c r="F746" s="48">
        <v>2</v>
      </c>
      <c r="G746" s="48">
        <v>2</v>
      </c>
      <c r="H746" s="36">
        <v>455.16</v>
      </c>
      <c r="I746" s="36">
        <v>0</v>
      </c>
      <c r="J746" s="36">
        <v>455.16</v>
      </c>
      <c r="K746" s="29">
        <f t="shared" si="92"/>
        <v>2442960</v>
      </c>
      <c r="L746" s="35">
        <v>0</v>
      </c>
      <c r="M746" s="35">
        <v>0</v>
      </c>
      <c r="N746" s="35">
        <v>0</v>
      </c>
      <c r="O746" s="22">
        <v>2442960</v>
      </c>
      <c r="P746" s="36">
        <f t="shared" si="91"/>
        <v>5367.2554706037436</v>
      </c>
      <c r="Q746" s="29">
        <v>9673</v>
      </c>
      <c r="R746" s="59" t="s">
        <v>78</v>
      </c>
    </row>
    <row r="747" spans="1:18" s="87" customFormat="1" ht="23.1" customHeight="1" x14ac:dyDescent="0.25">
      <c r="A747" s="90" t="s">
        <v>1467</v>
      </c>
      <c r="B747" s="47" t="s">
        <v>627</v>
      </c>
      <c r="C747" s="46">
        <v>1958</v>
      </c>
      <c r="D747" s="39" t="s">
        <v>29</v>
      </c>
      <c r="E747" s="39" t="s">
        <v>28</v>
      </c>
      <c r="F747" s="48">
        <v>2</v>
      </c>
      <c r="G747" s="48">
        <v>1</v>
      </c>
      <c r="H747" s="36">
        <v>274.3</v>
      </c>
      <c r="I747" s="36">
        <v>0</v>
      </c>
      <c r="J747" s="36">
        <v>274.3</v>
      </c>
      <c r="K747" s="29">
        <f t="shared" si="92"/>
        <v>1579060</v>
      </c>
      <c r="L747" s="35">
        <v>0</v>
      </c>
      <c r="M747" s="35">
        <v>0</v>
      </c>
      <c r="N747" s="35">
        <v>0</v>
      </c>
      <c r="O747" s="22">
        <v>1579060</v>
      </c>
      <c r="P747" s="36">
        <f t="shared" si="91"/>
        <v>5756.6897557418879</v>
      </c>
      <c r="Q747" s="29">
        <v>9673</v>
      </c>
      <c r="R747" s="59" t="s">
        <v>78</v>
      </c>
    </row>
    <row r="748" spans="1:18" s="87" customFormat="1" ht="23.1" customHeight="1" x14ac:dyDescent="0.25">
      <c r="A748" s="90" t="s">
        <v>1468</v>
      </c>
      <c r="B748" s="47" t="s">
        <v>628</v>
      </c>
      <c r="C748" s="46">
        <v>1959</v>
      </c>
      <c r="D748" s="39" t="s">
        <v>29</v>
      </c>
      <c r="E748" s="39" t="s">
        <v>28</v>
      </c>
      <c r="F748" s="48">
        <v>2</v>
      </c>
      <c r="G748" s="48">
        <v>1</v>
      </c>
      <c r="H748" s="36">
        <v>281.2</v>
      </c>
      <c r="I748" s="36">
        <v>0</v>
      </c>
      <c r="J748" s="36">
        <v>281.2</v>
      </c>
      <c r="K748" s="29">
        <f t="shared" si="92"/>
        <v>1598670</v>
      </c>
      <c r="L748" s="35">
        <v>0</v>
      </c>
      <c r="M748" s="35">
        <v>0</v>
      </c>
      <c r="N748" s="35">
        <v>0</v>
      </c>
      <c r="O748" s="22">
        <v>1598670</v>
      </c>
      <c r="P748" s="36">
        <f t="shared" si="91"/>
        <v>5685.1706970128025</v>
      </c>
      <c r="Q748" s="29">
        <v>9673</v>
      </c>
      <c r="R748" s="50" t="s">
        <v>78</v>
      </c>
    </row>
    <row r="749" spans="1:18" s="87" customFormat="1" ht="23.1" customHeight="1" x14ac:dyDescent="0.25">
      <c r="A749" s="90" t="s">
        <v>1469</v>
      </c>
      <c r="B749" s="47" t="s">
        <v>629</v>
      </c>
      <c r="C749" s="46">
        <v>1959</v>
      </c>
      <c r="D749" s="39" t="s">
        <v>29</v>
      </c>
      <c r="E749" s="39" t="s">
        <v>28</v>
      </c>
      <c r="F749" s="48">
        <v>2</v>
      </c>
      <c r="G749" s="48">
        <v>1</v>
      </c>
      <c r="H749" s="36">
        <v>279.5</v>
      </c>
      <c r="I749" s="36">
        <v>0</v>
      </c>
      <c r="J749" s="36">
        <v>279.5</v>
      </c>
      <c r="K749" s="29">
        <f t="shared" si="92"/>
        <v>1587010</v>
      </c>
      <c r="L749" s="35">
        <v>0</v>
      </c>
      <c r="M749" s="35">
        <v>0</v>
      </c>
      <c r="N749" s="35">
        <v>0</v>
      </c>
      <c r="O749" s="22">
        <v>1587010</v>
      </c>
      <c r="P749" s="36">
        <f t="shared" si="91"/>
        <v>5678.0322003577821</v>
      </c>
      <c r="Q749" s="29">
        <v>9673</v>
      </c>
      <c r="R749" s="50" t="s">
        <v>78</v>
      </c>
    </row>
    <row r="750" spans="1:18" s="87" customFormat="1" ht="23.1" customHeight="1" x14ac:dyDescent="0.25">
      <c r="A750" s="90" t="s">
        <v>1470</v>
      </c>
      <c r="B750" s="47" t="s">
        <v>630</v>
      </c>
      <c r="C750" s="46">
        <v>1960</v>
      </c>
      <c r="D750" s="39" t="s">
        <v>29</v>
      </c>
      <c r="E750" s="39" t="s">
        <v>28</v>
      </c>
      <c r="F750" s="48">
        <v>2</v>
      </c>
      <c r="G750" s="48">
        <v>2</v>
      </c>
      <c r="H750" s="36">
        <v>570.29999999999995</v>
      </c>
      <c r="I750" s="36">
        <v>0</v>
      </c>
      <c r="J750" s="36">
        <v>570.29999999999995</v>
      </c>
      <c r="K750" s="29">
        <f t="shared" si="92"/>
        <v>2957590</v>
      </c>
      <c r="L750" s="35">
        <v>0</v>
      </c>
      <c r="M750" s="35">
        <v>0</v>
      </c>
      <c r="N750" s="35">
        <v>0</v>
      </c>
      <c r="O750" s="22">
        <v>2957590</v>
      </c>
      <c r="P750" s="36">
        <f t="shared" si="91"/>
        <v>5186.0248991758726</v>
      </c>
      <c r="Q750" s="29">
        <v>9673</v>
      </c>
      <c r="R750" s="62" t="s">
        <v>79</v>
      </c>
    </row>
    <row r="751" spans="1:18" s="87" customFormat="1" ht="23.1" customHeight="1" x14ac:dyDescent="0.25">
      <c r="A751" s="90" t="s">
        <v>1471</v>
      </c>
      <c r="B751" s="47" t="s">
        <v>623</v>
      </c>
      <c r="C751" s="46">
        <v>1959</v>
      </c>
      <c r="D751" s="39" t="s">
        <v>29</v>
      </c>
      <c r="E751" s="39" t="s">
        <v>28</v>
      </c>
      <c r="F751" s="48">
        <v>5</v>
      </c>
      <c r="G751" s="48">
        <v>3</v>
      </c>
      <c r="H751" s="36">
        <v>3349</v>
      </c>
      <c r="I751" s="36">
        <v>0</v>
      </c>
      <c r="J751" s="36">
        <v>3349</v>
      </c>
      <c r="K751" s="29">
        <f>SUM(L751:O751)</f>
        <v>3160760</v>
      </c>
      <c r="L751" s="35">
        <v>0</v>
      </c>
      <c r="M751" s="35">
        <v>0</v>
      </c>
      <c r="N751" s="35">
        <v>0</v>
      </c>
      <c r="O751" s="22">
        <v>3160760</v>
      </c>
      <c r="P751" s="36">
        <f>K751/H751</f>
        <v>943.79217676918483</v>
      </c>
      <c r="Q751" s="29">
        <v>9673</v>
      </c>
      <c r="R751" s="50" t="s">
        <v>78</v>
      </c>
    </row>
    <row r="752" spans="1:18" s="87" customFormat="1" ht="23.1" customHeight="1" x14ac:dyDescent="0.25">
      <c r="A752" s="90" t="s">
        <v>1472</v>
      </c>
      <c r="B752" s="47" t="s">
        <v>631</v>
      </c>
      <c r="C752" s="46">
        <v>1917</v>
      </c>
      <c r="D752" s="39" t="s">
        <v>29</v>
      </c>
      <c r="E752" s="39" t="s">
        <v>28</v>
      </c>
      <c r="F752" s="48">
        <v>4</v>
      </c>
      <c r="G752" s="48">
        <v>1</v>
      </c>
      <c r="H752" s="36">
        <v>2600</v>
      </c>
      <c r="I752" s="36">
        <v>0</v>
      </c>
      <c r="J752" s="36">
        <v>2109.9899999999998</v>
      </c>
      <c r="K752" s="29">
        <f t="shared" si="92"/>
        <v>16749500</v>
      </c>
      <c r="L752" s="35">
        <v>0</v>
      </c>
      <c r="M752" s="35">
        <v>0</v>
      </c>
      <c r="N752" s="35">
        <v>0</v>
      </c>
      <c r="O752" s="22">
        <v>16749500</v>
      </c>
      <c r="P752" s="36">
        <f t="shared" si="91"/>
        <v>6442.1153846153848</v>
      </c>
      <c r="Q752" s="29">
        <v>9673</v>
      </c>
      <c r="R752" s="59" t="s">
        <v>77</v>
      </c>
    </row>
    <row r="753" spans="1:18" s="89" customFormat="1" ht="23.1" customHeight="1" x14ac:dyDescent="0.25">
      <c r="A753" s="90" t="s">
        <v>1473</v>
      </c>
      <c r="B753" s="31" t="s">
        <v>632</v>
      </c>
      <c r="C753" s="46" t="s">
        <v>936</v>
      </c>
      <c r="D753" s="46" t="s">
        <v>29</v>
      </c>
      <c r="E753" s="46" t="s">
        <v>28</v>
      </c>
      <c r="F753" s="48">
        <v>2</v>
      </c>
      <c r="G753" s="48">
        <v>1</v>
      </c>
      <c r="H753" s="49">
        <v>785.5</v>
      </c>
      <c r="I753" s="49">
        <v>368.4</v>
      </c>
      <c r="J753" s="49">
        <v>131.9</v>
      </c>
      <c r="K753" s="36">
        <f>SUM(L753:O753)</f>
        <v>4381715</v>
      </c>
      <c r="L753" s="36">
        <v>0</v>
      </c>
      <c r="M753" s="36">
        <v>0</v>
      </c>
      <c r="N753" s="36">
        <v>0</v>
      </c>
      <c r="O753" s="22">
        <v>4381715</v>
      </c>
      <c r="P753" s="36">
        <f>K753/H753</f>
        <v>5578.2495225970715</v>
      </c>
      <c r="Q753" s="36">
        <v>9673</v>
      </c>
      <c r="R753" s="50" t="s">
        <v>77</v>
      </c>
    </row>
    <row r="754" spans="1:18" s="87" customFormat="1" ht="23.1" customHeight="1" x14ac:dyDescent="0.25">
      <c r="A754" s="90" t="s">
        <v>1474</v>
      </c>
      <c r="B754" s="47" t="s">
        <v>633</v>
      </c>
      <c r="C754" s="46" t="s">
        <v>936</v>
      </c>
      <c r="D754" s="39" t="s">
        <v>29</v>
      </c>
      <c r="E754" s="39" t="s">
        <v>28</v>
      </c>
      <c r="F754" s="48">
        <v>2</v>
      </c>
      <c r="G754" s="48">
        <v>1</v>
      </c>
      <c r="H754" s="36">
        <v>283.14999999999998</v>
      </c>
      <c r="I754" s="36">
        <v>0</v>
      </c>
      <c r="J754" s="36">
        <v>283.14999999999998</v>
      </c>
      <c r="K754" s="29">
        <f t="shared" si="92"/>
        <v>1834770</v>
      </c>
      <c r="L754" s="35">
        <v>0</v>
      </c>
      <c r="M754" s="35">
        <v>0</v>
      </c>
      <c r="N754" s="35">
        <v>0</v>
      </c>
      <c r="O754" s="22">
        <v>1834770</v>
      </c>
      <c r="P754" s="36">
        <f t="shared" si="91"/>
        <v>6479.8516687268238</v>
      </c>
      <c r="Q754" s="29">
        <v>9673</v>
      </c>
      <c r="R754" s="50" t="s">
        <v>77</v>
      </c>
    </row>
    <row r="755" spans="1:18" s="87" customFormat="1" ht="23.1" customHeight="1" x14ac:dyDescent="0.25">
      <c r="A755" s="90" t="s">
        <v>1475</v>
      </c>
      <c r="B755" s="47" t="s">
        <v>634</v>
      </c>
      <c r="C755" s="46">
        <v>1957</v>
      </c>
      <c r="D755" s="39" t="s">
        <v>29</v>
      </c>
      <c r="E755" s="39" t="s">
        <v>28</v>
      </c>
      <c r="F755" s="48">
        <v>2</v>
      </c>
      <c r="G755" s="48">
        <v>1</v>
      </c>
      <c r="H755" s="36">
        <v>274.49</v>
      </c>
      <c r="I755" s="36">
        <v>0</v>
      </c>
      <c r="J755" s="36">
        <v>274.49</v>
      </c>
      <c r="K755" s="29">
        <f t="shared" si="92"/>
        <v>6729600</v>
      </c>
      <c r="L755" s="35">
        <v>0</v>
      </c>
      <c r="M755" s="35">
        <v>0</v>
      </c>
      <c r="N755" s="35">
        <v>0</v>
      </c>
      <c r="O755" s="22">
        <v>6729600</v>
      </c>
      <c r="P755" s="36">
        <f t="shared" si="91"/>
        <v>24516.740136252687</v>
      </c>
      <c r="Q755" s="29">
        <v>9673</v>
      </c>
      <c r="R755" s="50" t="s">
        <v>77</v>
      </c>
    </row>
    <row r="756" spans="1:18" s="89" customFormat="1" ht="23.1" customHeight="1" x14ac:dyDescent="0.25">
      <c r="A756" s="90" t="s">
        <v>1476</v>
      </c>
      <c r="B756" s="47" t="s">
        <v>1799</v>
      </c>
      <c r="C756" s="46">
        <v>1949</v>
      </c>
      <c r="D756" s="46" t="s">
        <v>29</v>
      </c>
      <c r="E756" s="46" t="s">
        <v>28</v>
      </c>
      <c r="F756" s="48">
        <v>3</v>
      </c>
      <c r="G756" s="48">
        <v>3</v>
      </c>
      <c r="H756" s="49">
        <v>1750.6</v>
      </c>
      <c r="I756" s="49">
        <v>864.9</v>
      </c>
      <c r="J756" s="49">
        <v>46.7</v>
      </c>
      <c r="K756" s="36">
        <f>SUM(L756:O756)</f>
        <v>731420</v>
      </c>
      <c r="L756" s="36">
        <v>0</v>
      </c>
      <c r="M756" s="36">
        <v>0</v>
      </c>
      <c r="N756" s="36">
        <v>0</v>
      </c>
      <c r="O756" s="22">
        <v>731420</v>
      </c>
      <c r="P756" s="36">
        <f>K756/[1]Прилож!H602</f>
        <v>417.81103621615449</v>
      </c>
      <c r="Q756" s="36">
        <v>9673</v>
      </c>
      <c r="R756" s="59" t="s">
        <v>77</v>
      </c>
    </row>
    <row r="757" spans="1:18" s="87" customFormat="1" ht="23.1" customHeight="1" x14ac:dyDescent="0.25">
      <c r="A757" s="90" t="s">
        <v>1477</v>
      </c>
      <c r="B757" s="47" t="s">
        <v>635</v>
      </c>
      <c r="C757" s="46">
        <v>1960</v>
      </c>
      <c r="D757" s="39" t="s">
        <v>29</v>
      </c>
      <c r="E757" s="39" t="s">
        <v>28</v>
      </c>
      <c r="F757" s="48">
        <v>2</v>
      </c>
      <c r="G757" s="48">
        <v>2</v>
      </c>
      <c r="H757" s="36">
        <v>561.4</v>
      </c>
      <c r="I757" s="36">
        <v>0</v>
      </c>
      <c r="J757" s="36">
        <v>561.4</v>
      </c>
      <c r="K757" s="29">
        <f t="shared" si="92"/>
        <v>2757250</v>
      </c>
      <c r="L757" s="35">
        <v>0</v>
      </c>
      <c r="M757" s="35">
        <v>0</v>
      </c>
      <c r="N757" s="35">
        <v>0</v>
      </c>
      <c r="O757" s="22">
        <v>2757250</v>
      </c>
      <c r="P757" s="36">
        <f t="shared" si="91"/>
        <v>4911.382258639117</v>
      </c>
      <c r="Q757" s="29">
        <v>9673</v>
      </c>
      <c r="R757" s="62" t="s">
        <v>79</v>
      </c>
    </row>
    <row r="758" spans="1:18" s="87" customFormat="1" ht="23.1" customHeight="1" x14ac:dyDescent="0.25">
      <c r="A758" s="90" t="s">
        <v>1478</v>
      </c>
      <c r="B758" s="47" t="s">
        <v>636</v>
      </c>
      <c r="C758" s="46">
        <v>1946</v>
      </c>
      <c r="D758" s="39" t="s">
        <v>29</v>
      </c>
      <c r="E758" s="39" t="s">
        <v>28</v>
      </c>
      <c r="F758" s="48">
        <v>3</v>
      </c>
      <c r="G758" s="48">
        <v>2</v>
      </c>
      <c r="H758" s="36">
        <v>1432.8</v>
      </c>
      <c r="I758" s="36">
        <v>263.5</v>
      </c>
      <c r="J758" s="36">
        <v>624</v>
      </c>
      <c r="K758" s="29">
        <f t="shared" si="92"/>
        <v>3677405.6</v>
      </c>
      <c r="L758" s="35">
        <v>0</v>
      </c>
      <c r="M758" s="35">
        <v>0</v>
      </c>
      <c r="N758" s="35">
        <v>0</v>
      </c>
      <c r="O758" s="22">
        <v>3677405.6</v>
      </c>
      <c r="P758" s="36">
        <f t="shared" si="91"/>
        <v>2566.5868230039086</v>
      </c>
      <c r="Q758" s="29">
        <v>9673</v>
      </c>
      <c r="R758" s="50" t="s">
        <v>77</v>
      </c>
    </row>
    <row r="759" spans="1:18" s="87" customFormat="1" ht="23.1" customHeight="1" x14ac:dyDescent="0.25">
      <c r="A759" s="90" t="s">
        <v>1479</v>
      </c>
      <c r="B759" s="47" t="s">
        <v>638</v>
      </c>
      <c r="C759" s="46">
        <v>1960</v>
      </c>
      <c r="D759" s="39" t="s">
        <v>29</v>
      </c>
      <c r="E759" s="39" t="s">
        <v>28</v>
      </c>
      <c r="F759" s="48">
        <v>2</v>
      </c>
      <c r="G759" s="48">
        <v>1</v>
      </c>
      <c r="H759" s="36">
        <v>277.10000000000002</v>
      </c>
      <c r="I759" s="36">
        <v>0</v>
      </c>
      <c r="J759" s="36">
        <v>277.10000000000002</v>
      </c>
      <c r="K759" s="29">
        <f t="shared" si="92"/>
        <v>1578000</v>
      </c>
      <c r="L759" s="35">
        <v>0</v>
      </c>
      <c r="M759" s="35">
        <v>0</v>
      </c>
      <c r="N759" s="35">
        <v>0</v>
      </c>
      <c r="O759" s="22">
        <v>1578000</v>
      </c>
      <c r="P759" s="36">
        <f t="shared" si="91"/>
        <v>5694.695055936485</v>
      </c>
      <c r="Q759" s="29">
        <v>9673</v>
      </c>
      <c r="R759" s="50" t="s">
        <v>79</v>
      </c>
    </row>
    <row r="760" spans="1:18" s="87" customFormat="1" ht="23.1" customHeight="1" x14ac:dyDescent="0.25">
      <c r="A760" s="90" t="s">
        <v>1480</v>
      </c>
      <c r="B760" s="47" t="s">
        <v>639</v>
      </c>
      <c r="C760" s="46">
        <v>1960</v>
      </c>
      <c r="D760" s="39" t="s">
        <v>29</v>
      </c>
      <c r="E760" s="39" t="s">
        <v>28</v>
      </c>
      <c r="F760" s="48">
        <v>2</v>
      </c>
      <c r="G760" s="48">
        <v>1</v>
      </c>
      <c r="H760" s="36">
        <v>273.8</v>
      </c>
      <c r="I760" s="36">
        <v>0</v>
      </c>
      <c r="J760" s="36">
        <v>273.8</v>
      </c>
      <c r="K760" s="29">
        <f t="shared" si="92"/>
        <v>1546200</v>
      </c>
      <c r="L760" s="35">
        <v>0</v>
      </c>
      <c r="M760" s="35">
        <v>0</v>
      </c>
      <c r="N760" s="35">
        <v>0</v>
      </c>
      <c r="O760" s="22">
        <v>1546200</v>
      </c>
      <c r="P760" s="36">
        <f t="shared" si="91"/>
        <v>5647.1877282688092</v>
      </c>
      <c r="Q760" s="29">
        <v>9673</v>
      </c>
      <c r="R760" s="50" t="s">
        <v>79</v>
      </c>
    </row>
    <row r="761" spans="1:18" s="87" customFormat="1" ht="23.1" customHeight="1" x14ac:dyDescent="0.25">
      <c r="A761" s="90" t="s">
        <v>1481</v>
      </c>
      <c r="B761" s="47" t="s">
        <v>637</v>
      </c>
      <c r="C761" s="46">
        <v>1960</v>
      </c>
      <c r="D761" s="39" t="s">
        <v>29</v>
      </c>
      <c r="E761" s="39" t="s">
        <v>28</v>
      </c>
      <c r="F761" s="48">
        <v>2</v>
      </c>
      <c r="G761" s="48">
        <v>2</v>
      </c>
      <c r="H761" s="36">
        <v>436.9</v>
      </c>
      <c r="I761" s="36">
        <v>92.6</v>
      </c>
      <c r="J761" s="36">
        <v>344.3</v>
      </c>
      <c r="K761" s="29">
        <f>SUM(L761:O761)</f>
        <v>3867600</v>
      </c>
      <c r="L761" s="35">
        <v>0</v>
      </c>
      <c r="M761" s="35">
        <v>0</v>
      </c>
      <c r="N761" s="35">
        <v>0</v>
      </c>
      <c r="O761" s="22">
        <v>3867600</v>
      </c>
      <c r="P761" s="36">
        <f>K761/H761</f>
        <v>8852.3689631494617</v>
      </c>
      <c r="Q761" s="29">
        <v>9673</v>
      </c>
      <c r="R761" s="50" t="s">
        <v>77</v>
      </c>
    </row>
    <row r="762" spans="1:18" s="87" customFormat="1" ht="23.1" customHeight="1" x14ac:dyDescent="0.25">
      <c r="A762" s="90" t="s">
        <v>1482</v>
      </c>
      <c r="B762" s="47" t="s">
        <v>640</v>
      </c>
      <c r="C762" s="46">
        <v>1960</v>
      </c>
      <c r="D762" s="39" t="s">
        <v>29</v>
      </c>
      <c r="E762" s="39" t="s">
        <v>28</v>
      </c>
      <c r="F762" s="48">
        <v>5</v>
      </c>
      <c r="G762" s="48">
        <v>4</v>
      </c>
      <c r="H762" s="36">
        <v>3341.45</v>
      </c>
      <c r="I762" s="36">
        <v>110.4</v>
      </c>
      <c r="J762" s="36">
        <v>3231.05</v>
      </c>
      <c r="K762" s="29">
        <f t="shared" si="92"/>
        <v>3190790</v>
      </c>
      <c r="L762" s="35">
        <v>0</v>
      </c>
      <c r="M762" s="35">
        <v>0</v>
      </c>
      <c r="N762" s="35">
        <v>0</v>
      </c>
      <c r="O762" s="22">
        <v>3190790</v>
      </c>
      <c r="P762" s="36">
        <f t="shared" si="91"/>
        <v>954.9117897918569</v>
      </c>
      <c r="Q762" s="29">
        <v>9673</v>
      </c>
      <c r="R762" s="50" t="s">
        <v>79</v>
      </c>
    </row>
    <row r="763" spans="1:18" s="87" customFormat="1" ht="23.1" customHeight="1" x14ac:dyDescent="0.25">
      <c r="A763" s="90" t="s">
        <v>1483</v>
      </c>
      <c r="B763" s="47" t="s">
        <v>641</v>
      </c>
      <c r="C763" s="46">
        <v>1960</v>
      </c>
      <c r="D763" s="39" t="s">
        <v>29</v>
      </c>
      <c r="E763" s="39" t="s">
        <v>28</v>
      </c>
      <c r="F763" s="48">
        <v>2</v>
      </c>
      <c r="G763" s="48">
        <v>2</v>
      </c>
      <c r="H763" s="36">
        <v>563.5</v>
      </c>
      <c r="I763" s="36">
        <v>0</v>
      </c>
      <c r="J763" s="36">
        <v>563.5</v>
      </c>
      <c r="K763" s="29">
        <f t="shared" si="92"/>
        <v>2292970</v>
      </c>
      <c r="L763" s="35">
        <v>0</v>
      </c>
      <c r="M763" s="35">
        <v>0</v>
      </c>
      <c r="N763" s="35">
        <v>0</v>
      </c>
      <c r="O763" s="22">
        <v>2292970</v>
      </c>
      <c r="P763" s="36">
        <f t="shared" si="91"/>
        <v>4069.157054125998</v>
      </c>
      <c r="Q763" s="29">
        <v>9673</v>
      </c>
      <c r="R763" s="50" t="s">
        <v>79</v>
      </c>
    </row>
    <row r="764" spans="1:18" s="87" customFormat="1" ht="23.1" customHeight="1" x14ac:dyDescent="0.25">
      <c r="A764" s="90" t="s">
        <v>1484</v>
      </c>
      <c r="B764" s="47" t="s">
        <v>642</v>
      </c>
      <c r="C764" s="46">
        <v>1959</v>
      </c>
      <c r="D764" s="39" t="s">
        <v>29</v>
      </c>
      <c r="E764" s="39" t="s">
        <v>28</v>
      </c>
      <c r="F764" s="48">
        <v>2</v>
      </c>
      <c r="G764" s="48">
        <v>2</v>
      </c>
      <c r="H764" s="36">
        <v>235.51</v>
      </c>
      <c r="I764" s="36">
        <v>0</v>
      </c>
      <c r="J764" s="36">
        <v>235.51</v>
      </c>
      <c r="K764" s="29">
        <f t="shared" si="92"/>
        <v>1245319</v>
      </c>
      <c r="L764" s="35">
        <v>0</v>
      </c>
      <c r="M764" s="35">
        <v>0</v>
      </c>
      <c r="N764" s="35">
        <v>0</v>
      </c>
      <c r="O764" s="22">
        <v>1245319</v>
      </c>
      <c r="P764" s="36">
        <f t="shared" si="91"/>
        <v>5287.7542354889392</v>
      </c>
      <c r="Q764" s="29">
        <v>9673</v>
      </c>
      <c r="R764" s="50" t="s">
        <v>78</v>
      </c>
    </row>
    <row r="765" spans="1:18" s="87" customFormat="1" ht="23.1" customHeight="1" x14ac:dyDescent="0.25">
      <c r="A765" s="90" t="s">
        <v>1485</v>
      </c>
      <c r="B765" s="47" t="s">
        <v>643</v>
      </c>
      <c r="C765" s="46">
        <v>1961</v>
      </c>
      <c r="D765" s="39" t="s">
        <v>29</v>
      </c>
      <c r="E765" s="39" t="s">
        <v>28</v>
      </c>
      <c r="F765" s="48">
        <v>2</v>
      </c>
      <c r="G765" s="48">
        <v>1</v>
      </c>
      <c r="H765" s="36">
        <v>259.54000000000002</v>
      </c>
      <c r="I765" s="36">
        <v>69.98</v>
      </c>
      <c r="J765" s="36">
        <v>189.56</v>
      </c>
      <c r="K765" s="29">
        <f t="shared" si="92"/>
        <v>1252580</v>
      </c>
      <c r="L765" s="35">
        <v>0</v>
      </c>
      <c r="M765" s="35">
        <v>0</v>
      </c>
      <c r="N765" s="35">
        <v>0</v>
      </c>
      <c r="O765" s="22">
        <v>1252580</v>
      </c>
      <c r="P765" s="36">
        <f t="shared" si="91"/>
        <v>4826.1539647067884</v>
      </c>
      <c r="Q765" s="29">
        <v>9673</v>
      </c>
      <c r="R765" s="59" t="s">
        <v>79</v>
      </c>
    </row>
    <row r="766" spans="1:18" s="87" customFormat="1" ht="23.1" customHeight="1" x14ac:dyDescent="0.25">
      <c r="A766" s="90" t="s">
        <v>1486</v>
      </c>
      <c r="B766" s="47" t="s">
        <v>644</v>
      </c>
      <c r="C766" s="46">
        <v>1959</v>
      </c>
      <c r="D766" s="39" t="s">
        <v>29</v>
      </c>
      <c r="E766" s="39" t="s">
        <v>28</v>
      </c>
      <c r="F766" s="48">
        <v>2</v>
      </c>
      <c r="G766" s="48">
        <v>1</v>
      </c>
      <c r="H766" s="36">
        <v>272.27</v>
      </c>
      <c r="I766" s="36">
        <v>77.84</v>
      </c>
      <c r="J766" s="36">
        <v>194.43</v>
      </c>
      <c r="K766" s="29">
        <f t="shared" si="92"/>
        <v>1466700</v>
      </c>
      <c r="L766" s="35">
        <v>0</v>
      </c>
      <c r="M766" s="35">
        <v>0</v>
      </c>
      <c r="N766" s="35">
        <v>0</v>
      </c>
      <c r="O766" s="22">
        <v>1466700</v>
      </c>
      <c r="P766" s="36">
        <f t="shared" si="91"/>
        <v>5386.9320894700113</v>
      </c>
      <c r="Q766" s="29">
        <v>9673</v>
      </c>
      <c r="R766" s="50" t="s">
        <v>78</v>
      </c>
    </row>
    <row r="767" spans="1:18" s="87" customFormat="1" ht="23.1" customHeight="1" x14ac:dyDescent="0.25">
      <c r="A767" s="90" t="s">
        <v>1487</v>
      </c>
      <c r="B767" s="47" t="s">
        <v>645</v>
      </c>
      <c r="C767" s="46">
        <v>1959</v>
      </c>
      <c r="D767" s="39" t="s">
        <v>29</v>
      </c>
      <c r="E767" s="39" t="s">
        <v>28</v>
      </c>
      <c r="F767" s="48">
        <v>2</v>
      </c>
      <c r="G767" s="48">
        <v>1</v>
      </c>
      <c r="H767" s="36">
        <v>272.27</v>
      </c>
      <c r="I767" s="36">
        <v>77.84</v>
      </c>
      <c r="J767" s="36">
        <v>194.43</v>
      </c>
      <c r="K767" s="29">
        <f t="shared" si="92"/>
        <v>1641600</v>
      </c>
      <c r="L767" s="35">
        <v>0</v>
      </c>
      <c r="M767" s="35">
        <v>0</v>
      </c>
      <c r="N767" s="35">
        <v>0</v>
      </c>
      <c r="O767" s="22">
        <v>1641600</v>
      </c>
      <c r="P767" s="36">
        <f t="shared" si="91"/>
        <v>6029.3091416608513</v>
      </c>
      <c r="Q767" s="29">
        <v>9673</v>
      </c>
      <c r="R767" s="50" t="s">
        <v>78</v>
      </c>
    </row>
    <row r="768" spans="1:18" s="87" customFormat="1" ht="23.1" customHeight="1" x14ac:dyDescent="0.25">
      <c r="A768" s="90" t="s">
        <v>1488</v>
      </c>
      <c r="B768" s="47" t="s">
        <v>646</v>
      </c>
      <c r="C768" s="46">
        <v>1960</v>
      </c>
      <c r="D768" s="39" t="s">
        <v>29</v>
      </c>
      <c r="E768" s="39" t="s">
        <v>28</v>
      </c>
      <c r="F768" s="48">
        <v>2</v>
      </c>
      <c r="G768" s="48">
        <v>1</v>
      </c>
      <c r="H768" s="36">
        <v>326.89999999999998</v>
      </c>
      <c r="I768" s="36">
        <v>104.76</v>
      </c>
      <c r="J768" s="36">
        <v>222.14</v>
      </c>
      <c r="K768" s="29">
        <f t="shared" si="92"/>
        <v>1731700</v>
      </c>
      <c r="L768" s="35">
        <v>0</v>
      </c>
      <c r="M768" s="35">
        <v>0</v>
      </c>
      <c r="N768" s="35">
        <v>0</v>
      </c>
      <c r="O768" s="22">
        <v>1731700</v>
      </c>
      <c r="P768" s="36">
        <f t="shared" si="91"/>
        <v>5297.3386356684005</v>
      </c>
      <c r="Q768" s="29">
        <v>9673</v>
      </c>
      <c r="R768" s="50" t="s">
        <v>79</v>
      </c>
    </row>
    <row r="769" spans="1:18" s="87" customFormat="1" ht="23.1" customHeight="1" x14ac:dyDescent="0.25">
      <c r="A769" s="90" t="s">
        <v>1489</v>
      </c>
      <c r="B769" s="47" t="s">
        <v>647</v>
      </c>
      <c r="C769" s="46">
        <v>1951</v>
      </c>
      <c r="D769" s="39" t="s">
        <v>29</v>
      </c>
      <c r="E769" s="39" t="s">
        <v>28</v>
      </c>
      <c r="F769" s="48">
        <v>2</v>
      </c>
      <c r="G769" s="48">
        <v>2</v>
      </c>
      <c r="H769" s="49">
        <v>2157.6999999999998</v>
      </c>
      <c r="I769" s="49">
        <v>1933.1</v>
      </c>
      <c r="J769" s="49">
        <v>888.61</v>
      </c>
      <c r="K769" s="29">
        <f t="shared" si="92"/>
        <v>2846680</v>
      </c>
      <c r="L769" s="35">
        <v>0</v>
      </c>
      <c r="M769" s="35">
        <v>0</v>
      </c>
      <c r="N769" s="35">
        <v>0</v>
      </c>
      <c r="O769" s="22">
        <v>2846680</v>
      </c>
      <c r="P769" s="36">
        <f t="shared" si="91"/>
        <v>1319.3122306159337</v>
      </c>
      <c r="Q769" s="29">
        <v>9673</v>
      </c>
      <c r="R769" s="50" t="s">
        <v>77</v>
      </c>
    </row>
    <row r="770" spans="1:18" s="2" customFormat="1" ht="20.100000000000001" customHeight="1" x14ac:dyDescent="0.25">
      <c r="A770" s="90" t="s">
        <v>1490</v>
      </c>
      <c r="B770" s="31" t="s">
        <v>1846</v>
      </c>
      <c r="C770" s="46">
        <v>1985</v>
      </c>
      <c r="D770" s="46" t="s">
        <v>29</v>
      </c>
      <c r="E770" s="46" t="s">
        <v>28</v>
      </c>
      <c r="F770" s="48">
        <v>9</v>
      </c>
      <c r="G770" s="48">
        <v>2</v>
      </c>
      <c r="H770" s="49">
        <v>4503.6000000000004</v>
      </c>
      <c r="I770" s="49">
        <v>0</v>
      </c>
      <c r="J770" s="49">
        <v>3803</v>
      </c>
      <c r="K770" s="36">
        <f>SUM(L770:O770)</f>
        <v>4700000</v>
      </c>
      <c r="L770" s="36">
        <v>0</v>
      </c>
      <c r="M770" s="36">
        <v>0</v>
      </c>
      <c r="N770" s="36">
        <v>0</v>
      </c>
      <c r="O770" s="22">
        <v>4700000</v>
      </c>
      <c r="P770" s="36">
        <f t="shared" si="91"/>
        <v>1043.6095567990051</v>
      </c>
      <c r="Q770" s="36">
        <v>9673</v>
      </c>
      <c r="R770" s="59" t="s">
        <v>77</v>
      </c>
    </row>
    <row r="771" spans="1:18" ht="23.1" customHeight="1" x14ac:dyDescent="0.25">
      <c r="A771" s="90" t="s">
        <v>1491</v>
      </c>
      <c r="B771" s="31" t="s">
        <v>1808</v>
      </c>
      <c r="C771" s="46">
        <v>1962</v>
      </c>
      <c r="D771" s="46" t="s">
        <v>29</v>
      </c>
      <c r="E771" s="46" t="s">
        <v>28</v>
      </c>
      <c r="F771" s="48">
        <v>5</v>
      </c>
      <c r="G771" s="48">
        <v>2</v>
      </c>
      <c r="H771" s="49">
        <v>1738.9</v>
      </c>
      <c r="I771" s="49">
        <v>42.07</v>
      </c>
      <c r="J771" s="49">
        <v>1561.8</v>
      </c>
      <c r="K771" s="36">
        <f>SUM(L771:O771)</f>
        <v>6843397.9299999997</v>
      </c>
      <c r="L771" s="36">
        <v>0</v>
      </c>
      <c r="M771" s="36">
        <v>0</v>
      </c>
      <c r="N771" s="36">
        <v>0</v>
      </c>
      <c r="O771" s="22">
        <v>6843397.9299999997</v>
      </c>
      <c r="P771" s="36">
        <f>K771/H771</f>
        <v>3935.4752602219792</v>
      </c>
      <c r="Q771" s="36">
        <v>9673</v>
      </c>
      <c r="R771" s="59" t="s">
        <v>77</v>
      </c>
    </row>
    <row r="772" spans="1:18" s="87" customFormat="1" ht="23.1" customHeight="1" x14ac:dyDescent="0.25">
      <c r="A772" s="90" t="s">
        <v>1492</v>
      </c>
      <c r="B772" s="86" t="s">
        <v>648</v>
      </c>
      <c r="C772" s="46">
        <v>1961</v>
      </c>
      <c r="D772" s="39" t="s">
        <v>29</v>
      </c>
      <c r="E772" s="39" t="s">
        <v>28</v>
      </c>
      <c r="F772" s="48">
        <v>5</v>
      </c>
      <c r="G772" s="48">
        <v>2</v>
      </c>
      <c r="H772" s="36">
        <v>1582.31</v>
      </c>
      <c r="I772" s="36">
        <v>69.7</v>
      </c>
      <c r="J772" s="36">
        <v>1512.61</v>
      </c>
      <c r="K772" s="29">
        <f t="shared" si="92"/>
        <v>3240610</v>
      </c>
      <c r="L772" s="35">
        <v>0</v>
      </c>
      <c r="M772" s="35">
        <v>0</v>
      </c>
      <c r="N772" s="35">
        <v>0</v>
      </c>
      <c r="O772" s="22">
        <v>3240610</v>
      </c>
      <c r="P772" s="36">
        <f t="shared" si="91"/>
        <v>2048.0247233475111</v>
      </c>
      <c r="Q772" s="29">
        <v>9673</v>
      </c>
      <c r="R772" s="59" t="s">
        <v>79</v>
      </c>
    </row>
    <row r="773" spans="1:18" s="87" customFormat="1" ht="23.1" customHeight="1" x14ac:dyDescent="0.25">
      <c r="A773" s="90" t="s">
        <v>1493</v>
      </c>
      <c r="B773" s="86" t="s">
        <v>1780</v>
      </c>
      <c r="C773" s="46">
        <v>1965</v>
      </c>
      <c r="D773" s="39" t="s">
        <v>29</v>
      </c>
      <c r="E773" s="39" t="s">
        <v>31</v>
      </c>
      <c r="F773" s="48">
        <v>5</v>
      </c>
      <c r="G773" s="48">
        <v>4</v>
      </c>
      <c r="H773" s="36">
        <v>3837.9</v>
      </c>
      <c r="I773" s="36">
        <v>486.7</v>
      </c>
      <c r="J773" s="36">
        <v>3075.7</v>
      </c>
      <c r="K773" s="29">
        <f>SUM(L773:O773)</f>
        <v>27770823.300000001</v>
      </c>
      <c r="L773" s="35">
        <v>0</v>
      </c>
      <c r="M773" s="35">
        <v>0</v>
      </c>
      <c r="N773" s="35">
        <v>0</v>
      </c>
      <c r="O773" s="22">
        <v>27770823.300000001</v>
      </c>
      <c r="P773" s="36">
        <f t="shared" si="91"/>
        <v>7235.9423903697334</v>
      </c>
      <c r="Q773" s="29">
        <v>9673</v>
      </c>
      <c r="R773" s="50" t="s">
        <v>78</v>
      </c>
    </row>
    <row r="774" spans="1:18" ht="23.1" customHeight="1" x14ac:dyDescent="0.25">
      <c r="A774" s="90" t="s">
        <v>1494</v>
      </c>
      <c r="B774" s="31" t="s">
        <v>1830</v>
      </c>
      <c r="C774" s="46">
        <v>1950</v>
      </c>
      <c r="D774" s="46" t="s">
        <v>29</v>
      </c>
      <c r="E774" s="46" t="s">
        <v>28</v>
      </c>
      <c r="F774" s="48">
        <v>2</v>
      </c>
      <c r="G774" s="48">
        <v>2</v>
      </c>
      <c r="H774" s="49">
        <v>1738.5</v>
      </c>
      <c r="I774" s="49">
        <v>980.2</v>
      </c>
      <c r="J774" s="49">
        <v>411.47</v>
      </c>
      <c r="K774" s="36">
        <f>SUM(L774:O774)</f>
        <v>7642516</v>
      </c>
      <c r="L774" s="36">
        <v>0</v>
      </c>
      <c r="M774" s="36">
        <v>0</v>
      </c>
      <c r="N774" s="36">
        <v>0</v>
      </c>
      <c r="O774" s="22">
        <v>7642516</v>
      </c>
      <c r="P774" s="36">
        <f>K774/[1]Прилож!H620</f>
        <v>4396.0402645959157</v>
      </c>
      <c r="Q774" s="36">
        <v>9673</v>
      </c>
      <c r="R774" s="59" t="s">
        <v>77</v>
      </c>
    </row>
    <row r="775" spans="1:18" ht="23.1" customHeight="1" x14ac:dyDescent="0.25">
      <c r="A775" s="90" t="s">
        <v>1495</v>
      </c>
      <c r="B775" s="31" t="s">
        <v>1790</v>
      </c>
      <c r="C775" s="46">
        <v>1951</v>
      </c>
      <c r="D775" s="46" t="s">
        <v>29</v>
      </c>
      <c r="E775" s="46" t="s">
        <v>28</v>
      </c>
      <c r="F775" s="48">
        <v>2</v>
      </c>
      <c r="G775" s="48">
        <v>3</v>
      </c>
      <c r="H775" s="49">
        <v>1843.5</v>
      </c>
      <c r="I775" s="49">
        <v>712.1</v>
      </c>
      <c r="J775" s="49">
        <v>587.4</v>
      </c>
      <c r="K775" s="36">
        <f>SUM(L775:O775)</f>
        <v>4427300</v>
      </c>
      <c r="L775" s="36">
        <v>0</v>
      </c>
      <c r="M775" s="36">
        <v>0</v>
      </c>
      <c r="N775" s="36">
        <v>0</v>
      </c>
      <c r="O775" s="22">
        <v>4427300</v>
      </c>
      <c r="P775" s="36">
        <f>K775/H775</f>
        <v>2401.5730946569024</v>
      </c>
      <c r="Q775" s="36">
        <v>9673</v>
      </c>
      <c r="R775" s="50" t="s">
        <v>77</v>
      </c>
    </row>
    <row r="776" spans="1:18" s="87" customFormat="1" ht="23.1" customHeight="1" x14ac:dyDescent="0.25">
      <c r="A776" s="139" t="s">
        <v>1496</v>
      </c>
      <c r="B776" s="127" t="s">
        <v>650</v>
      </c>
      <c r="C776" s="120">
        <v>1949</v>
      </c>
      <c r="D776" s="115" t="s">
        <v>29</v>
      </c>
      <c r="E776" s="115" t="s">
        <v>131</v>
      </c>
      <c r="F776" s="121">
        <v>2</v>
      </c>
      <c r="G776" s="121">
        <v>1</v>
      </c>
      <c r="H776" s="154">
        <v>387.94</v>
      </c>
      <c r="I776" s="154">
        <v>0</v>
      </c>
      <c r="J776" s="154">
        <v>387.94</v>
      </c>
      <c r="K776" s="29">
        <f>SUM(L776:O776)</f>
        <v>300000</v>
      </c>
      <c r="L776" s="35">
        <v>0</v>
      </c>
      <c r="M776" s="35">
        <v>0</v>
      </c>
      <c r="N776" s="35">
        <v>0</v>
      </c>
      <c r="O776" s="22">
        <v>300000</v>
      </c>
      <c r="P776" s="36">
        <f t="shared" si="91"/>
        <v>773.31546115378671</v>
      </c>
      <c r="Q776" s="29">
        <v>9673</v>
      </c>
      <c r="R776" s="50" t="s">
        <v>77</v>
      </c>
    </row>
    <row r="777" spans="1:18" s="87" customFormat="1" ht="23.1" customHeight="1" x14ac:dyDescent="0.25">
      <c r="A777" s="139"/>
      <c r="B777" s="127"/>
      <c r="C777" s="120"/>
      <c r="D777" s="115"/>
      <c r="E777" s="115"/>
      <c r="F777" s="121"/>
      <c r="G777" s="121"/>
      <c r="H777" s="154"/>
      <c r="I777" s="154"/>
      <c r="J777" s="154"/>
      <c r="K777" s="29">
        <f t="shared" si="92"/>
        <v>1949000</v>
      </c>
      <c r="L777" s="35">
        <v>0</v>
      </c>
      <c r="M777" s="35">
        <v>0</v>
      </c>
      <c r="N777" s="35">
        <v>0</v>
      </c>
      <c r="O777" s="22">
        <v>1949000</v>
      </c>
      <c r="P777" s="36">
        <f>K777/H776</f>
        <v>5023.9727792957674</v>
      </c>
      <c r="Q777" s="29">
        <v>9673</v>
      </c>
      <c r="R777" s="50" t="s">
        <v>78</v>
      </c>
    </row>
    <row r="778" spans="1:18" s="87" customFormat="1" ht="23.1" customHeight="1" x14ac:dyDescent="0.25">
      <c r="A778" s="90" t="s">
        <v>1497</v>
      </c>
      <c r="B778" s="47" t="s">
        <v>649</v>
      </c>
      <c r="C778" s="46">
        <v>1959</v>
      </c>
      <c r="D778" s="39" t="s">
        <v>29</v>
      </c>
      <c r="E778" s="39" t="s">
        <v>28</v>
      </c>
      <c r="F778" s="48">
        <v>3</v>
      </c>
      <c r="G778" s="48">
        <v>2</v>
      </c>
      <c r="H778" s="36">
        <v>981.8</v>
      </c>
      <c r="I778" s="36">
        <v>0</v>
      </c>
      <c r="J778" s="36">
        <v>981.8</v>
      </c>
      <c r="K778" s="29">
        <f>SUM(L778:O778)</f>
        <v>3534760</v>
      </c>
      <c r="L778" s="35">
        <v>0</v>
      </c>
      <c r="M778" s="35">
        <v>0</v>
      </c>
      <c r="N778" s="35">
        <v>0</v>
      </c>
      <c r="O778" s="22">
        <v>3534760</v>
      </c>
      <c r="P778" s="36">
        <f>K778/H778</f>
        <v>3600.2851904664903</v>
      </c>
      <c r="Q778" s="29">
        <v>9673</v>
      </c>
      <c r="R778" s="50" t="s">
        <v>78</v>
      </c>
    </row>
    <row r="779" spans="1:18" s="87" customFormat="1" ht="23.1" customHeight="1" x14ac:dyDescent="0.25">
      <c r="A779" s="90" t="s">
        <v>1498</v>
      </c>
      <c r="B779" s="47" t="s">
        <v>654</v>
      </c>
      <c r="C779" s="46">
        <v>1947</v>
      </c>
      <c r="D779" s="39" t="s">
        <v>29</v>
      </c>
      <c r="E779" s="39" t="s">
        <v>28</v>
      </c>
      <c r="F779" s="48">
        <v>5</v>
      </c>
      <c r="G779" s="48">
        <v>2</v>
      </c>
      <c r="H779" s="36">
        <v>1955</v>
      </c>
      <c r="I779" s="36">
        <v>236.6</v>
      </c>
      <c r="J779" s="36">
        <v>1042.42</v>
      </c>
      <c r="K779" s="29">
        <f t="shared" si="92"/>
        <v>4944785</v>
      </c>
      <c r="L779" s="35">
        <v>0</v>
      </c>
      <c r="M779" s="35">
        <v>0</v>
      </c>
      <c r="N779" s="35">
        <v>0</v>
      </c>
      <c r="O779" s="22">
        <v>4944785</v>
      </c>
      <c r="P779" s="36">
        <f t="shared" si="91"/>
        <v>2529.3017902813299</v>
      </c>
      <c r="Q779" s="29">
        <v>9673</v>
      </c>
      <c r="R779" s="50" t="s">
        <v>77</v>
      </c>
    </row>
    <row r="780" spans="1:18" s="87" customFormat="1" ht="23.1" customHeight="1" x14ac:dyDescent="0.25">
      <c r="A780" s="90" t="s">
        <v>1499</v>
      </c>
      <c r="B780" s="47" t="s">
        <v>655</v>
      </c>
      <c r="C780" s="46">
        <v>1960</v>
      </c>
      <c r="D780" s="39" t="s">
        <v>29</v>
      </c>
      <c r="E780" s="39" t="s">
        <v>28</v>
      </c>
      <c r="F780" s="48">
        <v>5</v>
      </c>
      <c r="G780" s="48">
        <v>4</v>
      </c>
      <c r="H780" s="36">
        <v>3590</v>
      </c>
      <c r="I780" s="36">
        <v>1147.4000000000001</v>
      </c>
      <c r="J780" s="36">
        <v>1449.2</v>
      </c>
      <c r="K780" s="29">
        <f t="shared" si="92"/>
        <v>20752990</v>
      </c>
      <c r="L780" s="35">
        <v>0</v>
      </c>
      <c r="M780" s="35">
        <v>0</v>
      </c>
      <c r="N780" s="35">
        <v>0</v>
      </c>
      <c r="O780" s="22">
        <v>20752990</v>
      </c>
      <c r="P780" s="36">
        <f t="shared" si="91"/>
        <v>5780.7771587743737</v>
      </c>
      <c r="Q780" s="29">
        <v>9673</v>
      </c>
      <c r="R780" s="50" t="s">
        <v>77</v>
      </c>
    </row>
    <row r="781" spans="1:18" s="87" customFormat="1" ht="23.1" customHeight="1" x14ac:dyDescent="0.25">
      <c r="A781" s="90" t="s">
        <v>1500</v>
      </c>
      <c r="B781" s="47" t="s">
        <v>656</v>
      </c>
      <c r="C781" s="46">
        <v>1941</v>
      </c>
      <c r="D781" s="39" t="s">
        <v>29</v>
      </c>
      <c r="E781" s="39" t="s">
        <v>28</v>
      </c>
      <c r="F781" s="48">
        <v>4</v>
      </c>
      <c r="G781" s="48">
        <v>1</v>
      </c>
      <c r="H781" s="36">
        <v>1516.2</v>
      </c>
      <c r="I781" s="36">
        <v>271</v>
      </c>
      <c r="J781" s="36">
        <v>709</v>
      </c>
      <c r="K781" s="29">
        <f t="shared" si="92"/>
        <v>3879817.4</v>
      </c>
      <c r="L781" s="35">
        <v>0</v>
      </c>
      <c r="M781" s="35">
        <v>0</v>
      </c>
      <c r="N781" s="35">
        <v>0</v>
      </c>
      <c r="O781" s="22">
        <v>3879817.4</v>
      </c>
      <c r="P781" s="36">
        <f t="shared" si="91"/>
        <v>2558.9087191663366</v>
      </c>
      <c r="Q781" s="29">
        <v>9673</v>
      </c>
      <c r="R781" s="50" t="s">
        <v>77</v>
      </c>
    </row>
    <row r="782" spans="1:18" s="87" customFormat="1" ht="23.1" customHeight="1" x14ac:dyDescent="0.25">
      <c r="A782" s="90" t="s">
        <v>1501</v>
      </c>
      <c r="B782" s="47" t="s">
        <v>651</v>
      </c>
      <c r="C782" s="46">
        <v>1960</v>
      </c>
      <c r="D782" s="39" t="s">
        <v>29</v>
      </c>
      <c r="E782" s="39" t="s">
        <v>28</v>
      </c>
      <c r="F782" s="48">
        <v>5</v>
      </c>
      <c r="G782" s="48">
        <v>2</v>
      </c>
      <c r="H782" s="36">
        <v>1500.39</v>
      </c>
      <c r="I782" s="36">
        <v>234.8</v>
      </c>
      <c r="J782" s="36">
        <v>1265.5899999999999</v>
      </c>
      <c r="K782" s="29">
        <f>SUM(L782:O782)</f>
        <v>7891846.5300000003</v>
      </c>
      <c r="L782" s="35">
        <v>0</v>
      </c>
      <c r="M782" s="35">
        <v>0</v>
      </c>
      <c r="N782" s="35">
        <v>0</v>
      </c>
      <c r="O782" s="22">
        <v>7891846.5300000003</v>
      </c>
      <c r="P782" s="36">
        <f>K782/H782</f>
        <v>5259.8634555015697</v>
      </c>
      <c r="Q782" s="29">
        <v>9673</v>
      </c>
      <c r="R782" s="50" t="s">
        <v>79</v>
      </c>
    </row>
    <row r="783" spans="1:18" s="87" customFormat="1" ht="23.1" customHeight="1" x14ac:dyDescent="0.25">
      <c r="A783" s="90" t="s">
        <v>1502</v>
      </c>
      <c r="B783" s="47" t="s">
        <v>652</v>
      </c>
      <c r="C783" s="46">
        <v>1959</v>
      </c>
      <c r="D783" s="39" t="s">
        <v>29</v>
      </c>
      <c r="E783" s="39" t="s">
        <v>28</v>
      </c>
      <c r="F783" s="48">
        <v>5</v>
      </c>
      <c r="G783" s="48">
        <v>2</v>
      </c>
      <c r="H783" s="36">
        <v>1379.9</v>
      </c>
      <c r="I783" s="36">
        <v>135.30000000000001</v>
      </c>
      <c r="J783" s="36">
        <v>1244.5999999999999</v>
      </c>
      <c r="K783" s="29">
        <f>SUM(L783:O783)</f>
        <v>3226300</v>
      </c>
      <c r="L783" s="35">
        <v>0</v>
      </c>
      <c r="M783" s="35">
        <v>0</v>
      </c>
      <c r="N783" s="35">
        <v>0</v>
      </c>
      <c r="O783" s="22">
        <v>3226300</v>
      </c>
      <c r="P783" s="36">
        <f>K783/H783</f>
        <v>2338.0679759402856</v>
      </c>
      <c r="Q783" s="29">
        <v>9673</v>
      </c>
      <c r="R783" s="50" t="s">
        <v>78</v>
      </c>
    </row>
    <row r="784" spans="1:18" s="87" customFormat="1" ht="23.1" customHeight="1" x14ac:dyDescent="0.25">
      <c r="A784" s="90" t="s">
        <v>1503</v>
      </c>
      <c r="B784" s="47" t="s">
        <v>653</v>
      </c>
      <c r="C784" s="46">
        <v>1959</v>
      </c>
      <c r="D784" s="39" t="s">
        <v>29</v>
      </c>
      <c r="E784" s="39" t="s">
        <v>28</v>
      </c>
      <c r="F784" s="48">
        <v>2</v>
      </c>
      <c r="G784" s="48">
        <v>1</v>
      </c>
      <c r="H784" s="36">
        <v>512.77</v>
      </c>
      <c r="I784" s="36">
        <v>0</v>
      </c>
      <c r="J784" s="36">
        <v>512.77</v>
      </c>
      <c r="K784" s="29">
        <f>SUM(L784:O784)</f>
        <v>2749300</v>
      </c>
      <c r="L784" s="35">
        <v>0</v>
      </c>
      <c r="M784" s="35">
        <v>0</v>
      </c>
      <c r="N784" s="35">
        <v>0</v>
      </c>
      <c r="O784" s="22">
        <v>2749300</v>
      </c>
      <c r="P784" s="36">
        <f>K784/H784</f>
        <v>5361.663123817696</v>
      </c>
      <c r="Q784" s="29">
        <v>9673</v>
      </c>
      <c r="R784" s="50" t="s">
        <v>78</v>
      </c>
    </row>
    <row r="785" spans="1:18" s="87" customFormat="1" ht="23.1" customHeight="1" x14ac:dyDescent="0.25">
      <c r="A785" s="90" t="s">
        <v>1504</v>
      </c>
      <c r="B785" s="47" t="s">
        <v>657</v>
      </c>
      <c r="C785" s="46">
        <v>1961</v>
      </c>
      <c r="D785" s="39" t="s">
        <v>29</v>
      </c>
      <c r="E785" s="39" t="s">
        <v>28</v>
      </c>
      <c r="F785" s="48">
        <v>5</v>
      </c>
      <c r="G785" s="48">
        <v>4</v>
      </c>
      <c r="H785" s="36">
        <v>2786.75</v>
      </c>
      <c r="I785" s="36">
        <v>278.7</v>
      </c>
      <c r="J785" s="36">
        <v>2508.0500000000002</v>
      </c>
      <c r="K785" s="29">
        <f t="shared" si="92"/>
        <v>5915520</v>
      </c>
      <c r="L785" s="35">
        <v>0</v>
      </c>
      <c r="M785" s="35">
        <v>0</v>
      </c>
      <c r="N785" s="35">
        <v>0</v>
      </c>
      <c r="O785" s="22">
        <v>5915520</v>
      </c>
      <c r="P785" s="36">
        <f t="shared" si="91"/>
        <v>2122.7307795819502</v>
      </c>
      <c r="Q785" s="29">
        <v>9673</v>
      </c>
      <c r="R785" s="59" t="s">
        <v>79</v>
      </c>
    </row>
    <row r="786" spans="1:18" s="87" customFormat="1" ht="23.1" customHeight="1" x14ac:dyDescent="0.25">
      <c r="A786" s="90" t="s">
        <v>1505</v>
      </c>
      <c r="B786" s="47" t="s">
        <v>658</v>
      </c>
      <c r="C786" s="46">
        <v>1978</v>
      </c>
      <c r="D786" s="39" t="s">
        <v>29</v>
      </c>
      <c r="E786" s="39" t="s">
        <v>31</v>
      </c>
      <c r="F786" s="48">
        <v>9</v>
      </c>
      <c r="G786" s="48">
        <v>2</v>
      </c>
      <c r="H786" s="36">
        <v>5518.8</v>
      </c>
      <c r="I786" s="36">
        <v>0</v>
      </c>
      <c r="J786" s="36">
        <v>3947.84</v>
      </c>
      <c r="K786" s="29">
        <f t="shared" si="92"/>
        <v>29119637.600000001</v>
      </c>
      <c r="L786" s="35">
        <v>0</v>
      </c>
      <c r="M786" s="35">
        <v>0</v>
      </c>
      <c r="N786" s="35">
        <v>0</v>
      </c>
      <c r="O786" s="22">
        <v>29119637.600000001</v>
      </c>
      <c r="P786" s="36">
        <f t="shared" si="91"/>
        <v>5276.443719649199</v>
      </c>
      <c r="Q786" s="29">
        <v>9673</v>
      </c>
      <c r="R786" s="50" t="s">
        <v>77</v>
      </c>
    </row>
    <row r="787" spans="1:18" s="87" customFormat="1" ht="23.1" customHeight="1" x14ac:dyDescent="0.25">
      <c r="A787" s="90" t="s">
        <v>1506</v>
      </c>
      <c r="B787" s="47" t="s">
        <v>659</v>
      </c>
      <c r="C787" s="46">
        <v>1961</v>
      </c>
      <c r="D787" s="39" t="s">
        <v>29</v>
      </c>
      <c r="E787" s="39" t="s">
        <v>28</v>
      </c>
      <c r="F787" s="48">
        <v>5</v>
      </c>
      <c r="G787" s="48">
        <v>4</v>
      </c>
      <c r="H787" s="36">
        <v>3090.29</v>
      </c>
      <c r="I787" s="36">
        <v>0</v>
      </c>
      <c r="J787" s="36">
        <v>3090.29</v>
      </c>
      <c r="K787" s="29">
        <f t="shared" si="92"/>
        <v>5955800</v>
      </c>
      <c r="L787" s="35">
        <v>0</v>
      </c>
      <c r="M787" s="35">
        <v>0</v>
      </c>
      <c r="N787" s="35">
        <v>0</v>
      </c>
      <c r="O787" s="22">
        <v>5955800</v>
      </c>
      <c r="P787" s="36">
        <f t="shared" si="91"/>
        <v>1927.2624899281298</v>
      </c>
      <c r="Q787" s="29">
        <v>9673</v>
      </c>
      <c r="R787" s="59" t="s">
        <v>79</v>
      </c>
    </row>
    <row r="788" spans="1:18" s="87" customFormat="1" ht="23.1" customHeight="1" x14ac:dyDescent="0.25">
      <c r="A788" s="90" t="s">
        <v>1507</v>
      </c>
      <c r="B788" s="47" t="s">
        <v>660</v>
      </c>
      <c r="C788" s="46">
        <v>1959</v>
      </c>
      <c r="D788" s="39" t="s">
        <v>29</v>
      </c>
      <c r="E788" s="39" t="s">
        <v>28</v>
      </c>
      <c r="F788" s="48">
        <v>5</v>
      </c>
      <c r="G788" s="48">
        <v>7</v>
      </c>
      <c r="H788" s="36">
        <v>5882.76</v>
      </c>
      <c r="I788" s="36">
        <v>1145.1500000000001</v>
      </c>
      <c r="J788" s="36">
        <v>4737.6099999999997</v>
      </c>
      <c r="K788" s="29">
        <f t="shared" si="92"/>
        <v>13041900</v>
      </c>
      <c r="L788" s="35">
        <v>0</v>
      </c>
      <c r="M788" s="35">
        <v>0</v>
      </c>
      <c r="N788" s="35">
        <v>0</v>
      </c>
      <c r="O788" s="22">
        <v>13041900</v>
      </c>
      <c r="P788" s="36">
        <f t="shared" si="91"/>
        <v>2216.969585704669</v>
      </c>
      <c r="Q788" s="29">
        <v>9673</v>
      </c>
      <c r="R788" s="50" t="s">
        <v>78</v>
      </c>
    </row>
    <row r="789" spans="1:18" s="87" customFormat="1" ht="23.1" customHeight="1" x14ac:dyDescent="0.25">
      <c r="A789" s="90" t="s">
        <v>1508</v>
      </c>
      <c r="B789" s="47" t="s">
        <v>661</v>
      </c>
      <c r="C789" s="46">
        <v>1960</v>
      </c>
      <c r="D789" s="39" t="s">
        <v>29</v>
      </c>
      <c r="E789" s="39" t="s">
        <v>28</v>
      </c>
      <c r="F789" s="48">
        <v>5</v>
      </c>
      <c r="G789" s="48">
        <v>2</v>
      </c>
      <c r="H789" s="36">
        <v>1530.87</v>
      </c>
      <c r="I789" s="36">
        <v>250</v>
      </c>
      <c r="J789" s="36">
        <v>1280.8699999999999</v>
      </c>
      <c r="K789" s="29">
        <f t="shared" si="92"/>
        <v>2993100</v>
      </c>
      <c r="L789" s="35">
        <v>0</v>
      </c>
      <c r="M789" s="35">
        <v>0</v>
      </c>
      <c r="N789" s="35">
        <v>0</v>
      </c>
      <c r="O789" s="22">
        <v>2993100</v>
      </c>
      <c r="P789" s="36">
        <f t="shared" si="91"/>
        <v>1955.1627505928004</v>
      </c>
      <c r="Q789" s="29">
        <v>9673</v>
      </c>
      <c r="R789" s="50" t="s">
        <v>79</v>
      </c>
    </row>
    <row r="790" spans="1:18" s="87" customFormat="1" ht="23.1" customHeight="1" x14ac:dyDescent="0.25">
      <c r="A790" s="90" t="s">
        <v>1509</v>
      </c>
      <c r="B790" s="47" t="s">
        <v>662</v>
      </c>
      <c r="C790" s="46">
        <v>1948</v>
      </c>
      <c r="D790" s="39" t="s">
        <v>29</v>
      </c>
      <c r="E790" s="39" t="s">
        <v>28</v>
      </c>
      <c r="F790" s="48">
        <v>2</v>
      </c>
      <c r="G790" s="48">
        <v>1</v>
      </c>
      <c r="H790" s="36">
        <v>325.7</v>
      </c>
      <c r="I790" s="36">
        <v>0</v>
      </c>
      <c r="J790" s="36">
        <v>341.7</v>
      </c>
      <c r="K790" s="29">
        <f t="shared" si="92"/>
        <v>2454483.9</v>
      </c>
      <c r="L790" s="35">
        <v>0</v>
      </c>
      <c r="M790" s="35">
        <v>0</v>
      </c>
      <c r="N790" s="35">
        <v>0</v>
      </c>
      <c r="O790" s="22">
        <v>2454483.9</v>
      </c>
      <c r="P790" s="36">
        <f t="shared" si="91"/>
        <v>7536.0267116978812</v>
      </c>
      <c r="Q790" s="29">
        <v>9673</v>
      </c>
      <c r="R790" s="50" t="s">
        <v>77</v>
      </c>
    </row>
    <row r="791" spans="1:18" s="87" customFormat="1" ht="23.1" customHeight="1" x14ac:dyDescent="0.25">
      <c r="A791" s="90" t="s">
        <v>1510</v>
      </c>
      <c r="B791" s="47" t="s">
        <v>663</v>
      </c>
      <c r="C791" s="46" t="s">
        <v>940</v>
      </c>
      <c r="D791" s="39" t="s">
        <v>29</v>
      </c>
      <c r="E791" s="39" t="s">
        <v>28</v>
      </c>
      <c r="F791" s="48">
        <v>2</v>
      </c>
      <c r="G791" s="48">
        <v>1</v>
      </c>
      <c r="H791" s="36">
        <v>783</v>
      </c>
      <c r="I791" s="36">
        <v>0</v>
      </c>
      <c r="J791" s="36">
        <v>783</v>
      </c>
      <c r="K791" s="29">
        <f t="shared" si="92"/>
        <v>6378060</v>
      </c>
      <c r="L791" s="35">
        <v>0</v>
      </c>
      <c r="M791" s="35">
        <v>0</v>
      </c>
      <c r="N791" s="35">
        <v>0</v>
      </c>
      <c r="O791" s="22">
        <v>6378060</v>
      </c>
      <c r="P791" s="36">
        <f t="shared" ref="P791:P857" si="93">K791/H791</f>
        <v>8145.6704980842915</v>
      </c>
      <c r="Q791" s="29">
        <v>9673</v>
      </c>
      <c r="R791" s="50" t="s">
        <v>77</v>
      </c>
    </row>
    <row r="792" spans="1:18" s="87" customFormat="1" ht="23.1" customHeight="1" x14ac:dyDescent="0.25">
      <c r="A792" s="90" t="s">
        <v>1511</v>
      </c>
      <c r="B792" s="47" t="s">
        <v>664</v>
      </c>
      <c r="C792" s="46">
        <v>1959</v>
      </c>
      <c r="D792" s="39" t="s">
        <v>29</v>
      </c>
      <c r="E792" s="39" t="s">
        <v>28</v>
      </c>
      <c r="F792" s="48">
        <v>2</v>
      </c>
      <c r="G792" s="48">
        <v>1</v>
      </c>
      <c r="H792" s="36">
        <v>300.75</v>
      </c>
      <c r="I792" s="36">
        <v>0</v>
      </c>
      <c r="J792" s="36">
        <v>300.75</v>
      </c>
      <c r="K792" s="29">
        <f t="shared" ref="K792:K859" si="94">SUM(L792:O792)</f>
        <v>2975900</v>
      </c>
      <c r="L792" s="35">
        <v>0</v>
      </c>
      <c r="M792" s="35">
        <v>0</v>
      </c>
      <c r="N792" s="35">
        <v>0</v>
      </c>
      <c r="O792" s="22">
        <v>2975900</v>
      </c>
      <c r="P792" s="36">
        <f t="shared" si="93"/>
        <v>9894.9293433083949</v>
      </c>
      <c r="Q792" s="29">
        <v>9673</v>
      </c>
      <c r="R792" s="50" t="s">
        <v>78</v>
      </c>
    </row>
    <row r="793" spans="1:18" ht="23.1" customHeight="1" x14ac:dyDescent="0.25">
      <c r="A793" s="90" t="s">
        <v>1512</v>
      </c>
      <c r="B793" s="31" t="s">
        <v>1783</v>
      </c>
      <c r="C793" s="46">
        <v>1962</v>
      </c>
      <c r="D793" s="46" t="s">
        <v>29</v>
      </c>
      <c r="E793" s="46" t="s">
        <v>28</v>
      </c>
      <c r="F793" s="48">
        <v>4</v>
      </c>
      <c r="G793" s="48">
        <v>2</v>
      </c>
      <c r="H793" s="49">
        <v>1395.8</v>
      </c>
      <c r="I793" s="49">
        <v>32.5</v>
      </c>
      <c r="J793" s="49">
        <v>752.16</v>
      </c>
      <c r="K793" s="36">
        <f>SUM(L793:O793)</f>
        <v>4056177.6</v>
      </c>
      <c r="L793" s="36">
        <v>0</v>
      </c>
      <c r="M793" s="36">
        <v>0</v>
      </c>
      <c r="N793" s="36">
        <v>0</v>
      </c>
      <c r="O793" s="22">
        <v>4056177.6</v>
      </c>
      <c r="P793" s="36">
        <f t="shared" si="93"/>
        <v>2905.9876773176675</v>
      </c>
      <c r="Q793" s="36">
        <v>9673</v>
      </c>
      <c r="R793" s="50" t="s">
        <v>77</v>
      </c>
    </row>
    <row r="794" spans="1:18" s="87" customFormat="1" ht="23.1" customHeight="1" x14ac:dyDescent="0.25">
      <c r="A794" s="90" t="s">
        <v>1513</v>
      </c>
      <c r="B794" s="86" t="s">
        <v>665</v>
      </c>
      <c r="C794" s="46">
        <v>1959</v>
      </c>
      <c r="D794" s="39" t="s">
        <v>29</v>
      </c>
      <c r="E794" s="39" t="s">
        <v>28</v>
      </c>
      <c r="F794" s="48">
        <v>2</v>
      </c>
      <c r="G794" s="48">
        <v>1</v>
      </c>
      <c r="H794" s="36">
        <v>289.2</v>
      </c>
      <c r="I794" s="36">
        <v>0</v>
      </c>
      <c r="J794" s="36">
        <v>289.2</v>
      </c>
      <c r="K794" s="29">
        <f t="shared" si="94"/>
        <v>1678700</v>
      </c>
      <c r="L794" s="35">
        <v>0</v>
      </c>
      <c r="M794" s="35">
        <v>0</v>
      </c>
      <c r="N794" s="35">
        <v>0</v>
      </c>
      <c r="O794" s="22">
        <v>1678700</v>
      </c>
      <c r="P794" s="36">
        <f t="shared" si="93"/>
        <v>5804.6334716459196</v>
      </c>
      <c r="Q794" s="29">
        <v>9673</v>
      </c>
      <c r="R794" s="50" t="s">
        <v>78</v>
      </c>
    </row>
    <row r="795" spans="1:18" s="87" customFormat="1" ht="23.1" customHeight="1" x14ac:dyDescent="0.25">
      <c r="A795" s="90" t="s">
        <v>1514</v>
      </c>
      <c r="B795" s="47" t="s">
        <v>666</v>
      </c>
      <c r="C795" s="46">
        <v>1959</v>
      </c>
      <c r="D795" s="39" t="s">
        <v>29</v>
      </c>
      <c r="E795" s="39" t="s">
        <v>28</v>
      </c>
      <c r="F795" s="48">
        <v>2</v>
      </c>
      <c r="G795" s="48">
        <v>1</v>
      </c>
      <c r="H795" s="36">
        <v>148.1</v>
      </c>
      <c r="I795" s="36">
        <v>0</v>
      </c>
      <c r="J795" s="36">
        <v>148.1</v>
      </c>
      <c r="K795" s="29">
        <f t="shared" si="94"/>
        <v>809500</v>
      </c>
      <c r="L795" s="35">
        <v>0</v>
      </c>
      <c r="M795" s="35">
        <v>0</v>
      </c>
      <c r="N795" s="35">
        <v>0</v>
      </c>
      <c r="O795" s="22">
        <v>809500</v>
      </c>
      <c r="P795" s="36">
        <f t="shared" si="93"/>
        <v>5465.9014179608375</v>
      </c>
      <c r="Q795" s="29">
        <v>9673</v>
      </c>
      <c r="R795" s="50" t="s">
        <v>78</v>
      </c>
    </row>
    <row r="796" spans="1:18" s="87" customFormat="1" ht="23.1" customHeight="1" x14ac:dyDescent="0.25">
      <c r="A796" s="90" t="s">
        <v>1515</v>
      </c>
      <c r="B796" s="47" t="s">
        <v>667</v>
      </c>
      <c r="C796" s="46">
        <v>1962</v>
      </c>
      <c r="D796" s="39" t="s">
        <v>29</v>
      </c>
      <c r="E796" s="39" t="s">
        <v>31</v>
      </c>
      <c r="F796" s="48">
        <v>5</v>
      </c>
      <c r="G796" s="48">
        <v>3</v>
      </c>
      <c r="H796" s="49">
        <v>4025.2</v>
      </c>
      <c r="I796" s="49">
        <v>1100</v>
      </c>
      <c r="J796" s="49">
        <v>2092.9</v>
      </c>
      <c r="K796" s="29">
        <f t="shared" si="94"/>
        <v>4232540</v>
      </c>
      <c r="L796" s="35">
        <v>0</v>
      </c>
      <c r="M796" s="35">
        <v>0</v>
      </c>
      <c r="N796" s="35">
        <v>0</v>
      </c>
      <c r="O796" s="22">
        <v>4232540</v>
      </c>
      <c r="P796" s="36">
        <f t="shared" si="93"/>
        <v>1051.510483951108</v>
      </c>
      <c r="Q796" s="29">
        <v>9673</v>
      </c>
      <c r="R796" s="59" t="s">
        <v>79</v>
      </c>
    </row>
    <row r="797" spans="1:18" s="87" customFormat="1" ht="23.1" customHeight="1" x14ac:dyDescent="0.25">
      <c r="A797" s="90" t="s">
        <v>1516</v>
      </c>
      <c r="B797" s="47" t="s">
        <v>668</v>
      </c>
      <c r="C797" s="46">
        <v>1960</v>
      </c>
      <c r="D797" s="39" t="s">
        <v>29</v>
      </c>
      <c r="E797" s="39" t="s">
        <v>28</v>
      </c>
      <c r="F797" s="48">
        <v>5</v>
      </c>
      <c r="G797" s="48">
        <v>10</v>
      </c>
      <c r="H797" s="36">
        <v>15869.9</v>
      </c>
      <c r="I797" s="36">
        <v>3139.7</v>
      </c>
      <c r="J797" s="36">
        <v>10103.9</v>
      </c>
      <c r="K797" s="29">
        <f t="shared" si="94"/>
        <v>86061647.299999997</v>
      </c>
      <c r="L797" s="35">
        <v>0</v>
      </c>
      <c r="M797" s="35">
        <v>0</v>
      </c>
      <c r="N797" s="35">
        <v>0</v>
      </c>
      <c r="O797" s="22">
        <v>86061647.299999997</v>
      </c>
      <c r="P797" s="36">
        <f t="shared" si="93"/>
        <v>5422.9483046522028</v>
      </c>
      <c r="Q797" s="29">
        <v>9673</v>
      </c>
      <c r="R797" s="50" t="s">
        <v>79</v>
      </c>
    </row>
    <row r="798" spans="1:18" s="87" customFormat="1" ht="23.1" customHeight="1" x14ac:dyDescent="0.25">
      <c r="A798" s="90" t="s">
        <v>1517</v>
      </c>
      <c r="B798" s="47" t="s">
        <v>669</v>
      </c>
      <c r="C798" s="46">
        <v>1958</v>
      </c>
      <c r="D798" s="39" t="s">
        <v>29</v>
      </c>
      <c r="E798" s="39" t="s">
        <v>28</v>
      </c>
      <c r="F798" s="48">
        <v>2</v>
      </c>
      <c r="G798" s="48">
        <v>1</v>
      </c>
      <c r="H798" s="36">
        <v>556.1</v>
      </c>
      <c r="I798" s="36">
        <v>150</v>
      </c>
      <c r="J798" s="36">
        <v>406.1</v>
      </c>
      <c r="K798" s="29">
        <f t="shared" si="94"/>
        <v>2791700</v>
      </c>
      <c r="L798" s="35">
        <v>0</v>
      </c>
      <c r="M798" s="35">
        <v>0</v>
      </c>
      <c r="N798" s="35">
        <v>0</v>
      </c>
      <c r="O798" s="22">
        <v>2791700</v>
      </c>
      <c r="P798" s="36">
        <f t="shared" si="93"/>
        <v>5020.1402625427081</v>
      </c>
      <c r="Q798" s="29">
        <v>9673</v>
      </c>
      <c r="R798" s="59" t="s">
        <v>78</v>
      </c>
    </row>
    <row r="799" spans="1:18" s="87" customFormat="1" ht="23.1" customHeight="1" x14ac:dyDescent="0.25">
      <c r="A799" s="90" t="s">
        <v>1518</v>
      </c>
      <c r="B799" s="47" t="s">
        <v>670</v>
      </c>
      <c r="C799" s="46">
        <v>1961</v>
      </c>
      <c r="D799" s="39" t="s">
        <v>29</v>
      </c>
      <c r="E799" s="39" t="s">
        <v>28</v>
      </c>
      <c r="F799" s="48">
        <v>2</v>
      </c>
      <c r="G799" s="48">
        <v>1</v>
      </c>
      <c r="H799" s="36">
        <v>372.44</v>
      </c>
      <c r="I799" s="36">
        <v>106.03</v>
      </c>
      <c r="J799" s="36">
        <v>266.41000000000003</v>
      </c>
      <c r="K799" s="29">
        <f t="shared" si="94"/>
        <v>1324660</v>
      </c>
      <c r="L799" s="35">
        <v>0</v>
      </c>
      <c r="M799" s="35">
        <v>0</v>
      </c>
      <c r="N799" s="35">
        <v>0</v>
      </c>
      <c r="O799" s="22">
        <v>1324660</v>
      </c>
      <c r="P799" s="36">
        <f t="shared" si="93"/>
        <v>3556.7071206100313</v>
      </c>
      <c r="Q799" s="29">
        <v>9673</v>
      </c>
      <c r="R799" s="59" t="s">
        <v>79</v>
      </c>
    </row>
    <row r="800" spans="1:18" s="87" customFormat="1" ht="23.1" customHeight="1" x14ac:dyDescent="0.25">
      <c r="A800" s="90" t="s">
        <v>1519</v>
      </c>
      <c r="B800" s="47" t="s">
        <v>671</v>
      </c>
      <c r="C800" s="46">
        <v>1959</v>
      </c>
      <c r="D800" s="39" t="s">
        <v>29</v>
      </c>
      <c r="E800" s="39" t="s">
        <v>28</v>
      </c>
      <c r="F800" s="48">
        <v>2</v>
      </c>
      <c r="G800" s="48">
        <v>1</v>
      </c>
      <c r="H800" s="36">
        <v>276.3</v>
      </c>
      <c r="I800" s="36">
        <v>79.900000000000006</v>
      </c>
      <c r="J800" s="36">
        <v>196.4</v>
      </c>
      <c r="K800" s="29">
        <f t="shared" si="94"/>
        <v>1869500</v>
      </c>
      <c r="L800" s="35">
        <v>0</v>
      </c>
      <c r="M800" s="35">
        <v>0</v>
      </c>
      <c r="N800" s="35">
        <v>0</v>
      </c>
      <c r="O800" s="22">
        <v>1869500</v>
      </c>
      <c r="P800" s="36">
        <f t="shared" si="93"/>
        <v>6766.1961635902999</v>
      </c>
      <c r="Q800" s="29">
        <v>9673</v>
      </c>
      <c r="R800" s="50" t="s">
        <v>78</v>
      </c>
    </row>
    <row r="801" spans="1:21" s="87" customFormat="1" ht="23.1" customHeight="1" x14ac:dyDescent="0.25">
      <c r="A801" s="90" t="s">
        <v>1520</v>
      </c>
      <c r="B801" s="86" t="s">
        <v>672</v>
      </c>
      <c r="C801" s="46">
        <v>1958</v>
      </c>
      <c r="D801" s="39" t="s">
        <v>29</v>
      </c>
      <c r="E801" s="39" t="s">
        <v>28</v>
      </c>
      <c r="F801" s="48">
        <v>2</v>
      </c>
      <c r="G801" s="48">
        <v>2</v>
      </c>
      <c r="H801" s="36">
        <v>281.91000000000003</v>
      </c>
      <c r="I801" s="36">
        <v>0</v>
      </c>
      <c r="J801" s="36">
        <v>281.91000000000003</v>
      </c>
      <c r="K801" s="29">
        <f t="shared" si="94"/>
        <v>1869500</v>
      </c>
      <c r="L801" s="35">
        <v>0</v>
      </c>
      <c r="M801" s="35">
        <v>0</v>
      </c>
      <c r="N801" s="35">
        <v>0</v>
      </c>
      <c r="O801" s="22">
        <v>1869500</v>
      </c>
      <c r="P801" s="36">
        <f t="shared" si="93"/>
        <v>6631.5490759462236</v>
      </c>
      <c r="Q801" s="29">
        <v>9673</v>
      </c>
      <c r="R801" s="59" t="s">
        <v>78</v>
      </c>
    </row>
    <row r="802" spans="1:21" s="87" customFormat="1" ht="23.1" customHeight="1" x14ac:dyDescent="0.25">
      <c r="A802" s="90" t="s">
        <v>1521</v>
      </c>
      <c r="B802" s="86" t="s">
        <v>673</v>
      </c>
      <c r="C802" s="46">
        <v>1960</v>
      </c>
      <c r="D802" s="39" t="s">
        <v>29</v>
      </c>
      <c r="E802" s="39" t="s">
        <v>28</v>
      </c>
      <c r="F802" s="48">
        <v>2</v>
      </c>
      <c r="G802" s="48">
        <v>2</v>
      </c>
      <c r="H802" s="36">
        <v>288.19</v>
      </c>
      <c r="I802" s="36">
        <v>0</v>
      </c>
      <c r="J802" s="36">
        <v>288.19</v>
      </c>
      <c r="K802" s="29">
        <f t="shared" si="94"/>
        <v>1890700</v>
      </c>
      <c r="L802" s="35">
        <v>0</v>
      </c>
      <c r="M802" s="35">
        <v>0</v>
      </c>
      <c r="N802" s="35">
        <v>0</v>
      </c>
      <c r="O802" s="22">
        <v>1890700</v>
      </c>
      <c r="P802" s="36">
        <f t="shared" si="93"/>
        <v>6560.6023803740591</v>
      </c>
      <c r="Q802" s="29">
        <v>9673</v>
      </c>
      <c r="R802" s="50" t="s">
        <v>79</v>
      </c>
    </row>
    <row r="803" spans="1:21" s="87" customFormat="1" ht="23.1" customHeight="1" x14ac:dyDescent="0.25">
      <c r="A803" s="90" t="s">
        <v>1522</v>
      </c>
      <c r="B803" s="47" t="s">
        <v>674</v>
      </c>
      <c r="C803" s="46">
        <v>1961</v>
      </c>
      <c r="D803" s="39" t="s">
        <v>29</v>
      </c>
      <c r="E803" s="39" t="s">
        <v>28</v>
      </c>
      <c r="F803" s="48">
        <v>4</v>
      </c>
      <c r="G803" s="48">
        <v>4</v>
      </c>
      <c r="H803" s="36">
        <v>2561.69</v>
      </c>
      <c r="I803" s="36">
        <v>0</v>
      </c>
      <c r="J803" s="36">
        <v>2561.69</v>
      </c>
      <c r="K803" s="29">
        <f t="shared" si="94"/>
        <v>3368000</v>
      </c>
      <c r="L803" s="35">
        <v>0</v>
      </c>
      <c r="M803" s="35">
        <v>0</v>
      </c>
      <c r="N803" s="35">
        <v>0</v>
      </c>
      <c r="O803" s="22">
        <v>3368000</v>
      </c>
      <c r="P803" s="36">
        <f t="shared" si="93"/>
        <v>1314.7570549129675</v>
      </c>
      <c r="Q803" s="29">
        <v>9673</v>
      </c>
      <c r="R803" s="59" t="s">
        <v>79</v>
      </c>
    </row>
    <row r="804" spans="1:21" ht="23.1" customHeight="1" x14ac:dyDescent="0.25">
      <c r="A804" s="90" t="s">
        <v>1523</v>
      </c>
      <c r="B804" s="31" t="s">
        <v>1811</v>
      </c>
      <c r="C804" s="46">
        <v>2003</v>
      </c>
      <c r="D804" s="46" t="s">
        <v>29</v>
      </c>
      <c r="E804" s="46" t="s">
        <v>31</v>
      </c>
      <c r="F804" s="48">
        <v>10</v>
      </c>
      <c r="G804" s="48">
        <v>5</v>
      </c>
      <c r="H804" s="49">
        <v>11583.4</v>
      </c>
      <c r="I804" s="49">
        <v>438.9</v>
      </c>
      <c r="J804" s="49">
        <v>10163</v>
      </c>
      <c r="K804" s="36">
        <f>SUM(L804:O804)</f>
        <v>4764000</v>
      </c>
      <c r="L804" s="36">
        <v>0</v>
      </c>
      <c r="M804" s="36">
        <v>0</v>
      </c>
      <c r="N804" s="36">
        <v>0</v>
      </c>
      <c r="O804" s="22">
        <v>4764000</v>
      </c>
      <c r="P804" s="36">
        <f t="shared" si="93"/>
        <v>411.27820847074264</v>
      </c>
      <c r="Q804" s="36">
        <v>9673</v>
      </c>
      <c r="R804" s="50" t="s">
        <v>77</v>
      </c>
    </row>
    <row r="805" spans="1:21" s="87" customFormat="1" ht="23.1" customHeight="1" x14ac:dyDescent="0.25">
      <c r="A805" s="90" t="s">
        <v>1524</v>
      </c>
      <c r="B805" s="47" t="s">
        <v>677</v>
      </c>
      <c r="C805" s="46">
        <v>1956</v>
      </c>
      <c r="D805" s="39" t="s">
        <v>29</v>
      </c>
      <c r="E805" s="39" t="s">
        <v>28</v>
      </c>
      <c r="F805" s="48">
        <v>5</v>
      </c>
      <c r="G805" s="48">
        <v>6</v>
      </c>
      <c r="H805" s="36">
        <v>4863</v>
      </c>
      <c r="I805" s="36">
        <v>504</v>
      </c>
      <c r="J805" s="36">
        <v>4359</v>
      </c>
      <c r="K805" s="29">
        <f>SUM(L805:O805)</f>
        <v>2537201</v>
      </c>
      <c r="L805" s="35">
        <v>0</v>
      </c>
      <c r="M805" s="35">
        <v>0</v>
      </c>
      <c r="N805" s="35">
        <v>0</v>
      </c>
      <c r="O805" s="22">
        <v>2537201</v>
      </c>
      <c r="P805" s="36">
        <f>K805/H805</f>
        <v>521.73575981904173</v>
      </c>
      <c r="Q805" s="29">
        <v>9673</v>
      </c>
      <c r="R805" s="50" t="s">
        <v>78</v>
      </c>
    </row>
    <row r="806" spans="1:21" ht="23.1" customHeight="1" x14ac:dyDescent="0.25">
      <c r="A806" s="90" t="s">
        <v>1525</v>
      </c>
      <c r="B806" s="31" t="s">
        <v>1809</v>
      </c>
      <c r="C806" s="46">
        <v>1959</v>
      </c>
      <c r="D806" s="46" t="s">
        <v>29</v>
      </c>
      <c r="E806" s="46" t="s">
        <v>28</v>
      </c>
      <c r="F806" s="48">
        <v>5</v>
      </c>
      <c r="G806" s="48">
        <v>2</v>
      </c>
      <c r="H806" s="49">
        <v>2158.6</v>
      </c>
      <c r="I806" s="49">
        <v>1469.6</v>
      </c>
      <c r="J806" s="49">
        <v>142.19999999999999</v>
      </c>
      <c r="K806" s="36">
        <f>SUM(L806:O806)</f>
        <v>6756768</v>
      </c>
      <c r="L806" s="36">
        <v>0</v>
      </c>
      <c r="M806" s="36">
        <v>0</v>
      </c>
      <c r="N806" s="36">
        <v>0</v>
      </c>
      <c r="O806" s="22">
        <v>6756768</v>
      </c>
      <c r="P806" s="36">
        <f>K806/H806</f>
        <v>3130.1621421291579</v>
      </c>
      <c r="Q806" s="36">
        <v>9673</v>
      </c>
      <c r="R806" s="50" t="s">
        <v>77</v>
      </c>
    </row>
    <row r="807" spans="1:21" s="87" customFormat="1" ht="23.1" customHeight="1" x14ac:dyDescent="0.25">
      <c r="A807" s="90" t="s">
        <v>1526</v>
      </c>
      <c r="B807" s="47" t="s">
        <v>678</v>
      </c>
      <c r="C807" s="46">
        <v>1955</v>
      </c>
      <c r="D807" s="39" t="s">
        <v>29</v>
      </c>
      <c r="E807" s="39" t="s">
        <v>28</v>
      </c>
      <c r="F807" s="48">
        <v>5</v>
      </c>
      <c r="G807" s="48">
        <v>9</v>
      </c>
      <c r="H807" s="36">
        <v>8202.5</v>
      </c>
      <c r="I807" s="36">
        <v>1838.1</v>
      </c>
      <c r="J807" s="36">
        <v>6364.4</v>
      </c>
      <c r="K807" s="29">
        <f>SUM(L807:O807)</f>
        <v>20107467.5</v>
      </c>
      <c r="L807" s="35">
        <v>0</v>
      </c>
      <c r="M807" s="35">
        <v>0</v>
      </c>
      <c r="N807" s="35">
        <v>0</v>
      </c>
      <c r="O807" s="22">
        <v>20107467.5</v>
      </c>
      <c r="P807" s="36">
        <f>K807/H807</f>
        <v>2451.382810118866</v>
      </c>
      <c r="Q807" s="29">
        <v>9673</v>
      </c>
      <c r="R807" s="50" t="s">
        <v>78</v>
      </c>
    </row>
    <row r="808" spans="1:21" s="87" customFormat="1" ht="23.1" customHeight="1" x14ac:dyDescent="0.25">
      <c r="A808" s="90" t="s">
        <v>1527</v>
      </c>
      <c r="B808" s="47" t="s">
        <v>679</v>
      </c>
      <c r="C808" s="46">
        <v>1959</v>
      </c>
      <c r="D808" s="39" t="s">
        <v>29</v>
      </c>
      <c r="E808" s="39" t="s">
        <v>28</v>
      </c>
      <c r="F808" s="48">
        <v>5</v>
      </c>
      <c r="G808" s="48">
        <v>2</v>
      </c>
      <c r="H808" s="36">
        <v>1670.81</v>
      </c>
      <c r="I808" s="36">
        <v>0</v>
      </c>
      <c r="J808" s="36">
        <v>1670.81</v>
      </c>
      <c r="K808" s="29">
        <f>SUM(L808:O808)</f>
        <v>3390600</v>
      </c>
      <c r="L808" s="35">
        <v>0</v>
      </c>
      <c r="M808" s="35">
        <v>0</v>
      </c>
      <c r="N808" s="35">
        <v>0</v>
      </c>
      <c r="O808" s="22">
        <v>3390600</v>
      </c>
      <c r="P808" s="36">
        <f>K808/H808</f>
        <v>2029.3151226052034</v>
      </c>
      <c r="Q808" s="29">
        <v>9673</v>
      </c>
      <c r="R808" s="50" t="s">
        <v>78</v>
      </c>
    </row>
    <row r="809" spans="1:21" s="87" customFormat="1" ht="23.1" customHeight="1" x14ac:dyDescent="0.25">
      <c r="A809" s="90" t="s">
        <v>1528</v>
      </c>
      <c r="B809" s="47" t="s">
        <v>675</v>
      </c>
      <c r="C809" s="46">
        <v>1958</v>
      </c>
      <c r="D809" s="39" t="s">
        <v>29</v>
      </c>
      <c r="E809" s="39" t="s">
        <v>28</v>
      </c>
      <c r="F809" s="48">
        <v>4</v>
      </c>
      <c r="G809" s="48">
        <v>3</v>
      </c>
      <c r="H809" s="36">
        <v>1923.77</v>
      </c>
      <c r="I809" s="36">
        <v>45.9</v>
      </c>
      <c r="J809" s="36">
        <v>1877.87</v>
      </c>
      <c r="K809" s="29">
        <f t="shared" si="94"/>
        <v>4016000</v>
      </c>
      <c r="L809" s="35">
        <v>0</v>
      </c>
      <c r="M809" s="35">
        <v>0</v>
      </c>
      <c r="N809" s="35">
        <v>0</v>
      </c>
      <c r="O809" s="22">
        <v>4016000</v>
      </c>
      <c r="P809" s="36">
        <f t="shared" si="93"/>
        <v>2087.5676406223197</v>
      </c>
      <c r="Q809" s="29">
        <v>9673</v>
      </c>
      <c r="R809" s="59" t="s">
        <v>78</v>
      </c>
    </row>
    <row r="810" spans="1:21" s="87" customFormat="1" ht="23.1" customHeight="1" x14ac:dyDescent="0.25">
      <c r="A810" s="90" t="s">
        <v>1529</v>
      </c>
      <c r="B810" s="47" t="s">
        <v>676</v>
      </c>
      <c r="C810" s="46">
        <v>1959</v>
      </c>
      <c r="D810" s="39" t="s">
        <v>29</v>
      </c>
      <c r="E810" s="39" t="s">
        <v>28</v>
      </c>
      <c r="F810" s="48">
        <v>5</v>
      </c>
      <c r="G810" s="48">
        <v>2</v>
      </c>
      <c r="H810" s="36">
        <v>1802.2</v>
      </c>
      <c r="I810" s="36">
        <v>38</v>
      </c>
      <c r="J810" s="36">
        <v>1764.2</v>
      </c>
      <c r="K810" s="29">
        <f t="shared" si="94"/>
        <v>3618500</v>
      </c>
      <c r="L810" s="35">
        <v>0</v>
      </c>
      <c r="M810" s="35">
        <v>0</v>
      </c>
      <c r="N810" s="35">
        <v>0</v>
      </c>
      <c r="O810" s="22">
        <v>3618500</v>
      </c>
      <c r="P810" s="36">
        <f t="shared" si="93"/>
        <v>2007.8237709466207</v>
      </c>
      <c r="Q810" s="29">
        <v>9673</v>
      </c>
      <c r="R810" s="50" t="s">
        <v>78</v>
      </c>
    </row>
    <row r="811" spans="1:21" s="87" customFormat="1" ht="23.1" customHeight="1" x14ac:dyDescent="0.25">
      <c r="A811" s="90" t="s">
        <v>1530</v>
      </c>
      <c r="B811" s="47" t="s">
        <v>680</v>
      </c>
      <c r="C811" s="46">
        <v>1959</v>
      </c>
      <c r="D811" s="39" t="s">
        <v>29</v>
      </c>
      <c r="E811" s="39" t="s">
        <v>28</v>
      </c>
      <c r="F811" s="48">
        <v>4</v>
      </c>
      <c r="G811" s="48">
        <v>1</v>
      </c>
      <c r="H811" s="36">
        <v>1215.8800000000001</v>
      </c>
      <c r="I811" s="36">
        <v>69</v>
      </c>
      <c r="J811" s="36">
        <v>1146.8800000000001</v>
      </c>
      <c r="K811" s="29">
        <f t="shared" si="94"/>
        <v>10677750.76</v>
      </c>
      <c r="L811" s="35">
        <v>0</v>
      </c>
      <c r="M811" s="35">
        <v>0</v>
      </c>
      <c r="N811" s="35">
        <v>0</v>
      </c>
      <c r="O811" s="22">
        <v>10677750.76</v>
      </c>
      <c r="P811" s="36">
        <f t="shared" si="93"/>
        <v>8781.911668914694</v>
      </c>
      <c r="Q811" s="29">
        <v>9673</v>
      </c>
      <c r="R811" s="50" t="s">
        <v>78</v>
      </c>
    </row>
    <row r="812" spans="1:21" s="87" customFormat="1" ht="23.1" customHeight="1" x14ac:dyDescent="0.25">
      <c r="A812" s="90" t="s">
        <v>1934</v>
      </c>
      <c r="B812" s="47" t="s">
        <v>681</v>
      </c>
      <c r="C812" s="46">
        <v>1960</v>
      </c>
      <c r="D812" s="39" t="s">
        <v>29</v>
      </c>
      <c r="E812" s="39" t="s">
        <v>28</v>
      </c>
      <c r="F812" s="48">
        <v>2</v>
      </c>
      <c r="G812" s="48">
        <v>2</v>
      </c>
      <c r="H812" s="36">
        <v>565.4</v>
      </c>
      <c r="I812" s="36">
        <v>99.6</v>
      </c>
      <c r="J812" s="36">
        <v>465.8</v>
      </c>
      <c r="K812" s="29">
        <f t="shared" si="94"/>
        <v>2297634</v>
      </c>
      <c r="L812" s="35">
        <v>0</v>
      </c>
      <c r="M812" s="35">
        <v>0</v>
      </c>
      <c r="N812" s="35">
        <v>0</v>
      </c>
      <c r="O812" s="22">
        <v>2297634</v>
      </c>
      <c r="P812" s="36">
        <f t="shared" si="93"/>
        <v>4063.731871241599</v>
      </c>
      <c r="Q812" s="29">
        <v>9673</v>
      </c>
      <c r="R812" s="50" t="s">
        <v>79</v>
      </c>
    </row>
    <row r="813" spans="1:21" s="87" customFormat="1" ht="23.1" customHeight="1" x14ac:dyDescent="0.25">
      <c r="A813" s="90" t="s">
        <v>1531</v>
      </c>
      <c r="B813" s="47" t="s">
        <v>682</v>
      </c>
      <c r="C813" s="46">
        <v>1958</v>
      </c>
      <c r="D813" s="39" t="s">
        <v>29</v>
      </c>
      <c r="E813" s="39" t="s">
        <v>28</v>
      </c>
      <c r="F813" s="48">
        <v>2</v>
      </c>
      <c r="G813" s="48">
        <v>1</v>
      </c>
      <c r="H813" s="36">
        <v>267.39999999999998</v>
      </c>
      <c r="I813" s="36">
        <v>81.900000000000006</v>
      </c>
      <c r="J813" s="36">
        <v>185.5</v>
      </c>
      <c r="K813" s="29">
        <f t="shared" si="94"/>
        <v>2224600</v>
      </c>
      <c r="L813" s="35">
        <v>0</v>
      </c>
      <c r="M813" s="35">
        <v>0</v>
      </c>
      <c r="N813" s="35">
        <v>0</v>
      </c>
      <c r="O813" s="22">
        <v>2224600</v>
      </c>
      <c r="P813" s="36">
        <f t="shared" si="93"/>
        <v>8319.3717277486921</v>
      </c>
      <c r="Q813" s="29">
        <v>9673</v>
      </c>
      <c r="R813" s="59" t="s">
        <v>78</v>
      </c>
    </row>
    <row r="814" spans="1:21" s="10" customFormat="1" ht="23.1" customHeight="1" x14ac:dyDescent="0.25">
      <c r="A814" s="90" t="s">
        <v>1532</v>
      </c>
      <c r="B814" s="47" t="s">
        <v>683</v>
      </c>
      <c r="C814" s="46">
        <v>1958</v>
      </c>
      <c r="D814" s="39" t="s">
        <v>29</v>
      </c>
      <c r="E814" s="39" t="s">
        <v>28</v>
      </c>
      <c r="F814" s="48">
        <v>2</v>
      </c>
      <c r="G814" s="48">
        <v>1</v>
      </c>
      <c r="H814" s="36">
        <v>262</v>
      </c>
      <c r="I814" s="36">
        <v>77.900000000000006</v>
      </c>
      <c r="J814" s="36">
        <v>184.1</v>
      </c>
      <c r="K814" s="29">
        <f t="shared" si="94"/>
        <v>2214000</v>
      </c>
      <c r="L814" s="35">
        <v>0</v>
      </c>
      <c r="M814" s="35">
        <v>0</v>
      </c>
      <c r="N814" s="35">
        <v>0</v>
      </c>
      <c r="O814" s="22">
        <v>2214000</v>
      </c>
      <c r="P814" s="36">
        <f t="shared" si="93"/>
        <v>8450.3816793893129</v>
      </c>
      <c r="Q814" s="29">
        <v>9673</v>
      </c>
      <c r="R814" s="59" t="s">
        <v>78</v>
      </c>
    </row>
    <row r="815" spans="1:21" s="3" customFormat="1" ht="23.1" customHeight="1" x14ac:dyDescent="0.25">
      <c r="A815" s="90" t="s">
        <v>1533</v>
      </c>
      <c r="B815" s="47" t="s">
        <v>684</v>
      </c>
      <c r="C815" s="46">
        <v>1961</v>
      </c>
      <c r="D815" s="39" t="s">
        <v>29</v>
      </c>
      <c r="E815" s="39" t="s">
        <v>28</v>
      </c>
      <c r="F815" s="48">
        <v>2</v>
      </c>
      <c r="G815" s="48">
        <v>1</v>
      </c>
      <c r="H815" s="36">
        <v>284.5</v>
      </c>
      <c r="I815" s="36">
        <v>0</v>
      </c>
      <c r="J815" s="36">
        <v>284.5</v>
      </c>
      <c r="K815" s="29">
        <f t="shared" si="94"/>
        <v>2219300</v>
      </c>
      <c r="L815" s="35">
        <v>0</v>
      </c>
      <c r="M815" s="35">
        <v>0</v>
      </c>
      <c r="N815" s="35">
        <v>0</v>
      </c>
      <c r="O815" s="22">
        <v>2219300</v>
      </c>
      <c r="P815" s="36">
        <f t="shared" si="93"/>
        <v>7800.7029876977149</v>
      </c>
      <c r="Q815" s="29">
        <v>9673</v>
      </c>
      <c r="R815" s="59" t="s">
        <v>79</v>
      </c>
      <c r="S815" s="10"/>
      <c r="T815" s="10"/>
      <c r="U815" s="10"/>
    </row>
    <row r="816" spans="1:21" s="3" customFormat="1" ht="23.1" customHeight="1" x14ac:dyDescent="0.25">
      <c r="A816" s="90" t="s">
        <v>1534</v>
      </c>
      <c r="B816" s="47" t="s">
        <v>685</v>
      </c>
      <c r="C816" s="46">
        <v>1959</v>
      </c>
      <c r="D816" s="39" t="s">
        <v>29</v>
      </c>
      <c r="E816" s="39" t="s">
        <v>28</v>
      </c>
      <c r="F816" s="48">
        <v>2</v>
      </c>
      <c r="G816" s="48">
        <v>1</v>
      </c>
      <c r="H816" s="36">
        <v>287.89999999999998</v>
      </c>
      <c r="I816" s="36">
        <v>0</v>
      </c>
      <c r="J816" s="36">
        <v>287.89999999999998</v>
      </c>
      <c r="K816" s="29">
        <f t="shared" si="94"/>
        <v>1631000</v>
      </c>
      <c r="L816" s="35">
        <v>0</v>
      </c>
      <c r="M816" s="35">
        <v>0</v>
      </c>
      <c r="N816" s="35">
        <v>0</v>
      </c>
      <c r="O816" s="22">
        <v>1631000</v>
      </c>
      <c r="P816" s="36">
        <f t="shared" si="93"/>
        <v>5665.1615144147281</v>
      </c>
      <c r="Q816" s="29">
        <v>9673</v>
      </c>
      <c r="R816" s="50" t="s">
        <v>78</v>
      </c>
      <c r="S816" s="10"/>
      <c r="T816" s="10"/>
      <c r="U816" s="10"/>
    </row>
    <row r="817" spans="1:21" ht="23.1" customHeight="1" x14ac:dyDescent="0.25">
      <c r="A817" s="90" t="s">
        <v>1535</v>
      </c>
      <c r="B817" s="31" t="s">
        <v>1831</v>
      </c>
      <c r="C817" s="46">
        <v>1959</v>
      </c>
      <c r="D817" s="46" t="s">
        <v>29</v>
      </c>
      <c r="E817" s="46" t="s">
        <v>28</v>
      </c>
      <c r="F817" s="48">
        <v>2</v>
      </c>
      <c r="G817" s="48">
        <v>1</v>
      </c>
      <c r="H817" s="49">
        <v>306.5</v>
      </c>
      <c r="I817" s="49">
        <v>281.5</v>
      </c>
      <c r="J817" s="49">
        <v>210.2</v>
      </c>
      <c r="K817" s="36">
        <f t="shared" ref="K817:K822" si="95">SUM(L817:O817)</f>
        <v>2803300</v>
      </c>
      <c r="L817" s="36">
        <v>0</v>
      </c>
      <c r="M817" s="36">
        <v>0</v>
      </c>
      <c r="N817" s="36">
        <v>0</v>
      </c>
      <c r="O817" s="22">
        <v>2803300</v>
      </c>
      <c r="P817" s="36">
        <f>K817/[1]Прилож!H644</f>
        <v>9146.1663947797715</v>
      </c>
      <c r="Q817" s="36">
        <v>9673</v>
      </c>
      <c r="R817" s="50" t="s">
        <v>77</v>
      </c>
    </row>
    <row r="818" spans="1:21" s="3" customFormat="1" ht="23.1" customHeight="1" x14ac:dyDescent="0.25">
      <c r="A818" s="90" t="s">
        <v>1536</v>
      </c>
      <c r="B818" s="47" t="s">
        <v>688</v>
      </c>
      <c r="C818" s="46">
        <v>1959</v>
      </c>
      <c r="D818" s="39" t="s">
        <v>29</v>
      </c>
      <c r="E818" s="39" t="s">
        <v>28</v>
      </c>
      <c r="F818" s="48">
        <v>2</v>
      </c>
      <c r="G818" s="48">
        <v>1</v>
      </c>
      <c r="H818" s="36">
        <v>286.60000000000002</v>
      </c>
      <c r="I818" s="36">
        <v>0</v>
      </c>
      <c r="J818" s="36">
        <v>286.60000000000002</v>
      </c>
      <c r="K818" s="29">
        <f t="shared" si="95"/>
        <v>1625700</v>
      </c>
      <c r="L818" s="35">
        <v>0</v>
      </c>
      <c r="M818" s="35">
        <v>0</v>
      </c>
      <c r="N818" s="35">
        <v>0</v>
      </c>
      <c r="O818" s="22">
        <v>1625700</v>
      </c>
      <c r="P818" s="36">
        <f>K818/H818</f>
        <v>5672.3656664340542</v>
      </c>
      <c r="Q818" s="29">
        <v>9673</v>
      </c>
      <c r="R818" s="50" t="s">
        <v>78</v>
      </c>
      <c r="S818" s="10"/>
      <c r="T818" s="10"/>
      <c r="U818" s="10"/>
    </row>
    <row r="819" spans="1:21" s="3" customFormat="1" ht="23.1" customHeight="1" x14ac:dyDescent="0.25">
      <c r="A819" s="90" t="s">
        <v>1537</v>
      </c>
      <c r="B819" s="47" t="s">
        <v>689</v>
      </c>
      <c r="C819" s="46">
        <v>1959</v>
      </c>
      <c r="D819" s="39" t="s">
        <v>29</v>
      </c>
      <c r="E819" s="39" t="s">
        <v>28</v>
      </c>
      <c r="F819" s="48">
        <v>2</v>
      </c>
      <c r="G819" s="48">
        <v>1</v>
      </c>
      <c r="H819" s="36">
        <v>280.10000000000002</v>
      </c>
      <c r="I819" s="36">
        <v>0</v>
      </c>
      <c r="J819" s="36">
        <v>280.10000000000002</v>
      </c>
      <c r="K819" s="29">
        <f t="shared" si="95"/>
        <v>879802.7</v>
      </c>
      <c r="L819" s="35">
        <v>0</v>
      </c>
      <c r="M819" s="35">
        <v>0</v>
      </c>
      <c r="N819" s="35">
        <v>0</v>
      </c>
      <c r="O819" s="22">
        <v>879802.7</v>
      </c>
      <c r="P819" s="36">
        <f>K819/H819</f>
        <v>3141.0307033202425</v>
      </c>
      <c r="Q819" s="29">
        <v>9673</v>
      </c>
      <c r="R819" s="50" t="s">
        <v>78</v>
      </c>
      <c r="S819" s="10"/>
      <c r="T819" s="10"/>
      <c r="U819" s="10"/>
    </row>
    <row r="820" spans="1:21" s="10" customFormat="1" ht="23.1" customHeight="1" x14ac:dyDescent="0.25">
      <c r="A820" s="90" t="s">
        <v>1538</v>
      </c>
      <c r="B820" s="47" t="s">
        <v>690</v>
      </c>
      <c r="C820" s="46">
        <v>1959</v>
      </c>
      <c r="D820" s="39" t="s">
        <v>29</v>
      </c>
      <c r="E820" s="39" t="s">
        <v>28</v>
      </c>
      <c r="F820" s="48">
        <v>2</v>
      </c>
      <c r="G820" s="48">
        <v>1</v>
      </c>
      <c r="H820" s="36">
        <v>289</v>
      </c>
      <c r="I820" s="36">
        <v>0</v>
      </c>
      <c r="J820" s="36">
        <v>289</v>
      </c>
      <c r="K820" s="29">
        <f t="shared" si="95"/>
        <v>1276430</v>
      </c>
      <c r="L820" s="35">
        <v>0</v>
      </c>
      <c r="M820" s="35">
        <v>0</v>
      </c>
      <c r="N820" s="35">
        <v>0</v>
      </c>
      <c r="O820" s="22">
        <v>1276430</v>
      </c>
      <c r="P820" s="36">
        <f>K820/H820</f>
        <v>4416.7128027681665</v>
      </c>
      <c r="Q820" s="29">
        <v>9673</v>
      </c>
      <c r="R820" s="50" t="s">
        <v>78</v>
      </c>
    </row>
    <row r="821" spans="1:21" s="10" customFormat="1" ht="23.1" customHeight="1" x14ac:dyDescent="0.25">
      <c r="A821" s="90" t="s">
        <v>1539</v>
      </c>
      <c r="B821" s="47" t="s">
        <v>691</v>
      </c>
      <c r="C821" s="46">
        <v>1959</v>
      </c>
      <c r="D821" s="39" t="s">
        <v>29</v>
      </c>
      <c r="E821" s="39" t="s">
        <v>28</v>
      </c>
      <c r="F821" s="48">
        <v>2</v>
      </c>
      <c r="G821" s="48">
        <v>1</v>
      </c>
      <c r="H821" s="36">
        <v>291.8</v>
      </c>
      <c r="I821" s="36">
        <v>0</v>
      </c>
      <c r="J821" s="36">
        <v>291.8</v>
      </c>
      <c r="K821" s="29">
        <f t="shared" si="95"/>
        <v>1838183.6</v>
      </c>
      <c r="L821" s="35">
        <v>0</v>
      </c>
      <c r="M821" s="35">
        <v>0</v>
      </c>
      <c r="N821" s="35">
        <v>0</v>
      </c>
      <c r="O821" s="22">
        <v>1838183.6</v>
      </c>
      <c r="P821" s="36">
        <f>K821/H821</f>
        <v>6299.4640164496232</v>
      </c>
      <c r="Q821" s="29">
        <v>9673</v>
      </c>
      <c r="R821" s="50" t="s">
        <v>78</v>
      </c>
    </row>
    <row r="822" spans="1:21" s="10" customFormat="1" ht="23.1" customHeight="1" x14ac:dyDescent="0.25">
      <c r="A822" s="90" t="s">
        <v>1540</v>
      </c>
      <c r="B822" s="47" t="s">
        <v>692</v>
      </c>
      <c r="C822" s="46">
        <v>1959</v>
      </c>
      <c r="D822" s="39" t="s">
        <v>29</v>
      </c>
      <c r="E822" s="39" t="s">
        <v>28</v>
      </c>
      <c r="F822" s="48">
        <v>2</v>
      </c>
      <c r="G822" s="48">
        <v>1</v>
      </c>
      <c r="H822" s="36">
        <v>277.3</v>
      </c>
      <c r="I822" s="36">
        <v>0</v>
      </c>
      <c r="J822" s="36">
        <v>277.3</v>
      </c>
      <c r="K822" s="29">
        <f t="shared" si="95"/>
        <v>1567400</v>
      </c>
      <c r="L822" s="35">
        <v>0</v>
      </c>
      <c r="M822" s="35">
        <v>0</v>
      </c>
      <c r="N822" s="35">
        <v>0</v>
      </c>
      <c r="O822" s="22">
        <v>1567400</v>
      </c>
      <c r="P822" s="36">
        <f>K822/H822</f>
        <v>5652.3620627479258</v>
      </c>
      <c r="Q822" s="29">
        <v>9673</v>
      </c>
      <c r="R822" s="50" t="s">
        <v>78</v>
      </c>
    </row>
    <row r="823" spans="1:21" s="3" customFormat="1" ht="23.1" customHeight="1" x14ac:dyDescent="0.25">
      <c r="A823" s="90" t="s">
        <v>1541</v>
      </c>
      <c r="B823" s="47" t="s">
        <v>686</v>
      </c>
      <c r="C823" s="46">
        <v>1960</v>
      </c>
      <c r="D823" s="39" t="s">
        <v>29</v>
      </c>
      <c r="E823" s="39" t="s">
        <v>28</v>
      </c>
      <c r="F823" s="48">
        <v>2</v>
      </c>
      <c r="G823" s="48">
        <v>1</v>
      </c>
      <c r="H823" s="36">
        <v>279.68</v>
      </c>
      <c r="I823" s="36">
        <v>0</v>
      </c>
      <c r="J823" s="36">
        <v>279.68</v>
      </c>
      <c r="K823" s="29">
        <f t="shared" si="94"/>
        <v>1567400</v>
      </c>
      <c r="L823" s="35">
        <v>0</v>
      </c>
      <c r="M823" s="35">
        <v>0</v>
      </c>
      <c r="N823" s="35">
        <v>0</v>
      </c>
      <c r="O823" s="22">
        <v>1567400</v>
      </c>
      <c r="P823" s="36">
        <f t="shared" si="93"/>
        <v>5604.2620137299773</v>
      </c>
      <c r="Q823" s="29">
        <v>9673</v>
      </c>
      <c r="R823" s="50" t="s">
        <v>79</v>
      </c>
      <c r="S823" s="10"/>
      <c r="T823" s="10"/>
      <c r="U823" s="10"/>
    </row>
    <row r="824" spans="1:21" s="3" customFormat="1" ht="23.1" customHeight="1" x14ac:dyDescent="0.25">
      <c r="A824" s="90" t="s">
        <v>1542</v>
      </c>
      <c r="B824" s="47" t="s">
        <v>687</v>
      </c>
      <c r="C824" s="46">
        <v>1959</v>
      </c>
      <c r="D824" s="39" t="s">
        <v>29</v>
      </c>
      <c r="E824" s="39" t="s">
        <v>28</v>
      </c>
      <c r="F824" s="48">
        <v>2</v>
      </c>
      <c r="G824" s="48">
        <v>1</v>
      </c>
      <c r="H824" s="36">
        <v>282.3</v>
      </c>
      <c r="I824" s="36">
        <v>85.8</v>
      </c>
      <c r="J824" s="36">
        <v>196.5</v>
      </c>
      <c r="K824" s="29">
        <f t="shared" si="94"/>
        <v>2600000</v>
      </c>
      <c r="L824" s="35">
        <v>0</v>
      </c>
      <c r="M824" s="35">
        <v>0</v>
      </c>
      <c r="N824" s="35">
        <v>0</v>
      </c>
      <c r="O824" s="22">
        <v>2600000</v>
      </c>
      <c r="P824" s="36">
        <f t="shared" si="93"/>
        <v>9210.0602196245127</v>
      </c>
      <c r="Q824" s="29">
        <v>9673</v>
      </c>
      <c r="R824" s="50" t="s">
        <v>79</v>
      </c>
      <c r="S824" s="10"/>
      <c r="T824" s="10"/>
      <c r="U824" s="10"/>
    </row>
    <row r="825" spans="1:21" s="10" customFormat="1" ht="23.1" customHeight="1" x14ac:dyDescent="0.25">
      <c r="A825" s="90" t="s">
        <v>1935</v>
      </c>
      <c r="B825" s="86" t="s">
        <v>693</v>
      </c>
      <c r="C825" s="46">
        <v>1961</v>
      </c>
      <c r="D825" s="39" t="s">
        <v>29</v>
      </c>
      <c r="E825" s="39" t="s">
        <v>31</v>
      </c>
      <c r="F825" s="48">
        <v>4</v>
      </c>
      <c r="G825" s="48">
        <v>3</v>
      </c>
      <c r="H825" s="36">
        <v>1984.59</v>
      </c>
      <c r="I825" s="36">
        <v>85.5</v>
      </c>
      <c r="J825" s="36">
        <v>1899.09</v>
      </c>
      <c r="K825" s="29">
        <f t="shared" si="94"/>
        <v>5182000</v>
      </c>
      <c r="L825" s="35">
        <v>0</v>
      </c>
      <c r="M825" s="35">
        <v>0</v>
      </c>
      <c r="N825" s="35">
        <v>0</v>
      </c>
      <c r="O825" s="22">
        <v>5182000</v>
      </c>
      <c r="P825" s="36">
        <f t="shared" si="93"/>
        <v>2611.1186693473214</v>
      </c>
      <c r="Q825" s="29">
        <v>9673</v>
      </c>
      <c r="R825" s="59" t="s">
        <v>79</v>
      </c>
    </row>
    <row r="826" spans="1:21" s="3" customFormat="1" ht="23.1" customHeight="1" x14ac:dyDescent="0.25">
      <c r="A826" s="90" t="s">
        <v>1936</v>
      </c>
      <c r="B826" s="86" t="s">
        <v>694</v>
      </c>
      <c r="C826" s="46">
        <v>1961</v>
      </c>
      <c r="D826" s="39" t="s">
        <v>29</v>
      </c>
      <c r="E826" s="39" t="s">
        <v>31</v>
      </c>
      <c r="F826" s="48">
        <v>4</v>
      </c>
      <c r="G826" s="48">
        <v>3</v>
      </c>
      <c r="H826" s="36">
        <v>2062.48</v>
      </c>
      <c r="I826" s="36">
        <v>0</v>
      </c>
      <c r="J826" s="36">
        <v>2062.4299999999998</v>
      </c>
      <c r="K826" s="29">
        <f t="shared" si="94"/>
        <v>5144900</v>
      </c>
      <c r="L826" s="35">
        <v>0</v>
      </c>
      <c r="M826" s="35">
        <v>0</v>
      </c>
      <c r="N826" s="35">
        <v>0</v>
      </c>
      <c r="O826" s="22">
        <v>5144900</v>
      </c>
      <c r="P826" s="36">
        <f t="shared" si="93"/>
        <v>2494.5211589930568</v>
      </c>
      <c r="Q826" s="29">
        <v>9673</v>
      </c>
      <c r="R826" s="59" t="s">
        <v>79</v>
      </c>
      <c r="S826" s="10"/>
      <c r="T826" s="10"/>
      <c r="U826" s="10"/>
    </row>
    <row r="827" spans="1:21" s="10" customFormat="1" ht="23.1" customHeight="1" x14ac:dyDescent="0.25">
      <c r="A827" s="90" t="s">
        <v>1543</v>
      </c>
      <c r="B827" s="47" t="s">
        <v>695</v>
      </c>
      <c r="C827" s="46">
        <v>1959</v>
      </c>
      <c r="D827" s="39" t="s">
        <v>29</v>
      </c>
      <c r="E827" s="39" t="s">
        <v>28</v>
      </c>
      <c r="F827" s="48">
        <v>2</v>
      </c>
      <c r="G827" s="48">
        <v>2</v>
      </c>
      <c r="H827" s="36">
        <v>403.4</v>
      </c>
      <c r="I827" s="36">
        <v>0</v>
      </c>
      <c r="J827" s="36">
        <v>403.4</v>
      </c>
      <c r="K827" s="29">
        <f t="shared" si="94"/>
        <v>1705200</v>
      </c>
      <c r="L827" s="35">
        <v>0</v>
      </c>
      <c r="M827" s="35">
        <v>0</v>
      </c>
      <c r="N827" s="35">
        <v>0</v>
      </c>
      <c r="O827" s="22">
        <v>1705200</v>
      </c>
      <c r="P827" s="36">
        <f t="shared" si="93"/>
        <v>4227.069905800694</v>
      </c>
      <c r="Q827" s="29">
        <v>9673</v>
      </c>
      <c r="R827" s="50" t="s">
        <v>78</v>
      </c>
    </row>
    <row r="828" spans="1:21" s="10" customFormat="1" ht="23.1" customHeight="1" x14ac:dyDescent="0.25">
      <c r="A828" s="90" t="s">
        <v>1544</v>
      </c>
      <c r="B828" s="47" t="s">
        <v>696</v>
      </c>
      <c r="C828" s="46">
        <v>1959</v>
      </c>
      <c r="D828" s="39" t="s">
        <v>29</v>
      </c>
      <c r="E828" s="39" t="s">
        <v>28</v>
      </c>
      <c r="F828" s="48">
        <v>2</v>
      </c>
      <c r="G828" s="48">
        <v>1</v>
      </c>
      <c r="H828" s="36">
        <v>573.6</v>
      </c>
      <c r="I828" s="36">
        <v>0</v>
      </c>
      <c r="J828" s="36">
        <v>573.6</v>
      </c>
      <c r="K828" s="29">
        <f t="shared" si="94"/>
        <v>3429290</v>
      </c>
      <c r="L828" s="35">
        <v>0</v>
      </c>
      <c r="M828" s="35">
        <v>0</v>
      </c>
      <c r="N828" s="35">
        <v>0</v>
      </c>
      <c r="O828" s="22">
        <v>3429290</v>
      </c>
      <c r="P828" s="36">
        <f t="shared" si="93"/>
        <v>5978.5390516039051</v>
      </c>
      <c r="Q828" s="29">
        <v>9673</v>
      </c>
      <c r="R828" s="50" t="s">
        <v>78</v>
      </c>
    </row>
    <row r="829" spans="1:21" ht="23.1" customHeight="1" x14ac:dyDescent="0.25">
      <c r="A829" s="90" t="s">
        <v>1545</v>
      </c>
      <c r="B829" s="31" t="s">
        <v>1789</v>
      </c>
      <c r="C829" s="46">
        <v>1946</v>
      </c>
      <c r="D829" s="46" t="s">
        <v>29</v>
      </c>
      <c r="E829" s="46" t="s">
        <v>28</v>
      </c>
      <c r="F829" s="48">
        <v>2</v>
      </c>
      <c r="G829" s="48">
        <v>1</v>
      </c>
      <c r="H829" s="49">
        <v>546.1</v>
      </c>
      <c r="I829" s="49">
        <v>304.39999999999998</v>
      </c>
      <c r="J829" s="49">
        <v>187.4</v>
      </c>
      <c r="K829" s="36">
        <f>SUM(L829:O829)</f>
        <v>2154607</v>
      </c>
      <c r="L829" s="36">
        <v>0</v>
      </c>
      <c r="M829" s="36">
        <v>0</v>
      </c>
      <c r="N829" s="36">
        <v>0</v>
      </c>
      <c r="O829" s="22">
        <v>2154607</v>
      </c>
      <c r="P829" s="36">
        <f>K829/H829</f>
        <v>3945.4440578648596</v>
      </c>
      <c r="Q829" s="36">
        <v>9673</v>
      </c>
      <c r="R829" s="50" t="s">
        <v>77</v>
      </c>
    </row>
    <row r="830" spans="1:21" s="3" customFormat="1" ht="23.1" customHeight="1" x14ac:dyDescent="0.25">
      <c r="A830" s="90" t="s">
        <v>1546</v>
      </c>
      <c r="B830" s="47" t="s">
        <v>697</v>
      </c>
      <c r="C830" s="46">
        <v>1959</v>
      </c>
      <c r="D830" s="39" t="s">
        <v>29</v>
      </c>
      <c r="E830" s="39" t="s">
        <v>28</v>
      </c>
      <c r="F830" s="48">
        <v>2</v>
      </c>
      <c r="G830" s="48">
        <v>2</v>
      </c>
      <c r="H830" s="36">
        <v>274.39999999999998</v>
      </c>
      <c r="I830" s="36">
        <v>0</v>
      </c>
      <c r="J830" s="36">
        <v>274.39999999999998</v>
      </c>
      <c r="K830" s="29">
        <f t="shared" si="94"/>
        <v>1843000</v>
      </c>
      <c r="L830" s="35">
        <v>0</v>
      </c>
      <c r="M830" s="35">
        <v>0</v>
      </c>
      <c r="N830" s="35">
        <v>0</v>
      </c>
      <c r="O830" s="22">
        <v>1843000</v>
      </c>
      <c r="P830" s="36">
        <f t="shared" si="93"/>
        <v>6716.4723032069978</v>
      </c>
      <c r="Q830" s="29">
        <v>9673</v>
      </c>
      <c r="R830" s="50" t="s">
        <v>78</v>
      </c>
      <c r="S830" s="10"/>
      <c r="T830" s="10"/>
      <c r="U830" s="10"/>
    </row>
    <row r="831" spans="1:21" s="3" customFormat="1" ht="23.1" customHeight="1" x14ac:dyDescent="0.25">
      <c r="A831" s="90" t="s">
        <v>1547</v>
      </c>
      <c r="B831" s="47" t="s">
        <v>698</v>
      </c>
      <c r="C831" s="46">
        <v>1961</v>
      </c>
      <c r="D831" s="39" t="s">
        <v>29</v>
      </c>
      <c r="E831" s="39" t="s">
        <v>28</v>
      </c>
      <c r="F831" s="48">
        <v>2</v>
      </c>
      <c r="G831" s="48">
        <v>2</v>
      </c>
      <c r="H831" s="36">
        <v>646.12</v>
      </c>
      <c r="I831" s="36">
        <v>0</v>
      </c>
      <c r="J831" s="36">
        <v>646.12</v>
      </c>
      <c r="K831" s="29">
        <f t="shared" si="94"/>
        <v>3539000</v>
      </c>
      <c r="L831" s="35">
        <v>0</v>
      </c>
      <c r="M831" s="35">
        <v>0</v>
      </c>
      <c r="N831" s="35">
        <v>0</v>
      </c>
      <c r="O831" s="22">
        <v>3539000</v>
      </c>
      <c r="P831" s="36">
        <f t="shared" si="93"/>
        <v>5477.3107162756141</v>
      </c>
      <c r="Q831" s="29">
        <v>9673</v>
      </c>
      <c r="R831" s="59" t="s">
        <v>79</v>
      </c>
      <c r="S831" s="10"/>
      <c r="T831" s="10"/>
      <c r="U831" s="10"/>
    </row>
    <row r="832" spans="1:21" s="3" customFormat="1" ht="23.1" customHeight="1" x14ac:dyDescent="0.25">
      <c r="A832" s="90" t="s">
        <v>1548</v>
      </c>
      <c r="B832" s="47" t="s">
        <v>699</v>
      </c>
      <c r="C832" s="46">
        <v>1958</v>
      </c>
      <c r="D832" s="39" t="s">
        <v>29</v>
      </c>
      <c r="E832" s="39" t="s">
        <v>28</v>
      </c>
      <c r="F832" s="48">
        <v>2</v>
      </c>
      <c r="G832" s="48">
        <v>1</v>
      </c>
      <c r="H832" s="36">
        <v>304.39999999999998</v>
      </c>
      <c r="I832" s="36">
        <v>0</v>
      </c>
      <c r="J832" s="36">
        <v>304.39999999999998</v>
      </c>
      <c r="K832" s="29">
        <f t="shared" si="94"/>
        <v>1837700</v>
      </c>
      <c r="L832" s="35">
        <v>0</v>
      </c>
      <c r="M832" s="35">
        <v>0</v>
      </c>
      <c r="N832" s="35">
        <v>0</v>
      </c>
      <c r="O832" s="22">
        <v>1837700</v>
      </c>
      <c r="P832" s="36">
        <f t="shared" si="93"/>
        <v>6037.1222076215508</v>
      </c>
      <c r="Q832" s="29">
        <v>9673</v>
      </c>
      <c r="R832" s="59" t="s">
        <v>78</v>
      </c>
      <c r="S832" s="10"/>
      <c r="T832" s="10"/>
      <c r="U832" s="10"/>
    </row>
    <row r="833" spans="1:21" s="3" customFormat="1" ht="23.1" customHeight="1" x14ac:dyDescent="0.25">
      <c r="A833" s="90" t="s">
        <v>1549</v>
      </c>
      <c r="B833" s="47" t="s">
        <v>700</v>
      </c>
      <c r="C833" s="46">
        <v>1953</v>
      </c>
      <c r="D833" s="46" t="s">
        <v>29</v>
      </c>
      <c r="E833" s="46" t="s">
        <v>28</v>
      </c>
      <c r="F833" s="48">
        <v>2</v>
      </c>
      <c r="G833" s="48">
        <v>2</v>
      </c>
      <c r="H833" s="49">
        <v>859.5</v>
      </c>
      <c r="I833" s="49">
        <v>857.1</v>
      </c>
      <c r="J833" s="49">
        <v>655.83</v>
      </c>
      <c r="K833" s="29">
        <f t="shared" si="94"/>
        <v>1395637.28</v>
      </c>
      <c r="L833" s="35">
        <v>0</v>
      </c>
      <c r="M833" s="35">
        <v>0</v>
      </c>
      <c r="N833" s="35">
        <v>0</v>
      </c>
      <c r="O833" s="22">
        <v>1395637.28</v>
      </c>
      <c r="P833" s="36">
        <f t="shared" si="93"/>
        <v>1623.7781035485748</v>
      </c>
      <c r="Q833" s="29">
        <v>9673</v>
      </c>
      <c r="R833" s="50" t="s">
        <v>77</v>
      </c>
      <c r="S833" s="10"/>
      <c r="T833" s="10"/>
      <c r="U833" s="10"/>
    </row>
    <row r="834" spans="1:21" s="3" customFormat="1" ht="23.1" customHeight="1" x14ac:dyDescent="0.25">
      <c r="A834" s="90" t="s">
        <v>1550</v>
      </c>
      <c r="B834" s="47" t="s">
        <v>701</v>
      </c>
      <c r="C834" s="46">
        <v>1959</v>
      </c>
      <c r="D834" s="39" t="s">
        <v>29</v>
      </c>
      <c r="E834" s="39" t="s">
        <v>28</v>
      </c>
      <c r="F834" s="48">
        <v>2</v>
      </c>
      <c r="G834" s="48">
        <v>1</v>
      </c>
      <c r="H834" s="49">
        <v>269.08999999999997</v>
      </c>
      <c r="I834" s="49">
        <v>82.86</v>
      </c>
      <c r="J834" s="49">
        <v>186.23</v>
      </c>
      <c r="K834" s="29">
        <f t="shared" si="94"/>
        <v>1768800</v>
      </c>
      <c r="L834" s="35">
        <v>0</v>
      </c>
      <c r="M834" s="35">
        <v>0</v>
      </c>
      <c r="N834" s="35">
        <v>0</v>
      </c>
      <c r="O834" s="22">
        <v>1768800</v>
      </c>
      <c r="P834" s="36">
        <f t="shared" si="93"/>
        <v>6573.2654502211162</v>
      </c>
      <c r="Q834" s="29">
        <v>9673</v>
      </c>
      <c r="R834" s="50" t="s">
        <v>78</v>
      </c>
      <c r="S834" s="10"/>
      <c r="T834" s="10"/>
      <c r="U834" s="10"/>
    </row>
    <row r="835" spans="1:21" s="3" customFormat="1" ht="23.1" customHeight="1" x14ac:dyDescent="0.25">
      <c r="A835" s="90" t="s">
        <v>1551</v>
      </c>
      <c r="B835" s="47" t="s">
        <v>702</v>
      </c>
      <c r="C835" s="46">
        <v>1961</v>
      </c>
      <c r="D835" s="39" t="s">
        <v>29</v>
      </c>
      <c r="E835" s="39" t="s">
        <v>28</v>
      </c>
      <c r="F835" s="48">
        <v>2</v>
      </c>
      <c r="G835" s="48">
        <v>1</v>
      </c>
      <c r="H835" s="36">
        <v>276.52999999999997</v>
      </c>
      <c r="I835" s="36">
        <v>83.94</v>
      </c>
      <c r="J835" s="36">
        <v>192.59</v>
      </c>
      <c r="K835" s="29">
        <f t="shared" si="94"/>
        <v>1800600</v>
      </c>
      <c r="L835" s="35">
        <v>0</v>
      </c>
      <c r="M835" s="35">
        <v>0</v>
      </c>
      <c r="N835" s="35">
        <v>0</v>
      </c>
      <c r="O835" s="22">
        <v>1800600</v>
      </c>
      <c r="P835" s="36">
        <f t="shared" si="93"/>
        <v>6511.4092503525844</v>
      </c>
      <c r="Q835" s="29">
        <v>9673</v>
      </c>
      <c r="R835" s="59" t="s">
        <v>79</v>
      </c>
      <c r="S835" s="10"/>
      <c r="T835" s="10"/>
      <c r="U835" s="10"/>
    </row>
    <row r="836" spans="1:21" s="3" customFormat="1" ht="23.1" customHeight="1" x14ac:dyDescent="0.25">
      <c r="A836" s="90" t="s">
        <v>1552</v>
      </c>
      <c r="B836" s="47" t="s">
        <v>703</v>
      </c>
      <c r="C836" s="46">
        <v>1954</v>
      </c>
      <c r="D836" s="39" t="s">
        <v>29</v>
      </c>
      <c r="E836" s="39" t="s">
        <v>28</v>
      </c>
      <c r="F836" s="48">
        <v>2</v>
      </c>
      <c r="G836" s="48">
        <v>1</v>
      </c>
      <c r="H836" s="36">
        <v>289.7</v>
      </c>
      <c r="I836" s="36">
        <v>90.4</v>
      </c>
      <c r="J836" s="36">
        <v>199.3</v>
      </c>
      <c r="K836" s="29">
        <f t="shared" si="94"/>
        <v>1578000</v>
      </c>
      <c r="L836" s="35">
        <v>0</v>
      </c>
      <c r="M836" s="35">
        <v>0</v>
      </c>
      <c r="N836" s="35">
        <v>0</v>
      </c>
      <c r="O836" s="22">
        <v>1578000</v>
      </c>
      <c r="P836" s="36">
        <f t="shared" si="93"/>
        <v>5447.0141525716263</v>
      </c>
      <c r="Q836" s="29">
        <v>9673</v>
      </c>
      <c r="R836" s="50" t="s">
        <v>77</v>
      </c>
      <c r="S836" s="10"/>
      <c r="T836" s="10"/>
      <c r="U836" s="10"/>
    </row>
    <row r="837" spans="1:21" s="67" customFormat="1" ht="23.1" customHeight="1" x14ac:dyDescent="0.25">
      <c r="A837" s="90" t="s">
        <v>1553</v>
      </c>
      <c r="B837" s="47" t="s">
        <v>704</v>
      </c>
      <c r="C837" s="46">
        <v>1960</v>
      </c>
      <c r="D837" s="39" t="s">
        <v>29</v>
      </c>
      <c r="E837" s="39" t="s">
        <v>28</v>
      </c>
      <c r="F837" s="48">
        <v>2</v>
      </c>
      <c r="G837" s="48">
        <v>1</v>
      </c>
      <c r="H837" s="36">
        <v>288.5</v>
      </c>
      <c r="I837" s="36">
        <v>92</v>
      </c>
      <c r="J837" s="36">
        <v>196.5</v>
      </c>
      <c r="K837" s="29">
        <f t="shared" si="94"/>
        <v>1409990</v>
      </c>
      <c r="L837" s="35">
        <v>0</v>
      </c>
      <c r="M837" s="35">
        <v>0</v>
      </c>
      <c r="N837" s="35">
        <v>0</v>
      </c>
      <c r="O837" s="22">
        <v>1409990</v>
      </c>
      <c r="P837" s="36">
        <f t="shared" si="93"/>
        <v>4887.3136915077994</v>
      </c>
      <c r="Q837" s="29">
        <v>9673</v>
      </c>
      <c r="R837" s="50" t="s">
        <v>79</v>
      </c>
    </row>
    <row r="838" spans="1:21" s="10" customFormat="1" ht="23.1" customHeight="1" x14ac:dyDescent="0.25">
      <c r="A838" s="90" t="s">
        <v>1554</v>
      </c>
      <c r="B838" s="47" t="s">
        <v>705</v>
      </c>
      <c r="C838" s="46">
        <v>1961</v>
      </c>
      <c r="D838" s="39" t="s">
        <v>29</v>
      </c>
      <c r="E838" s="39" t="s">
        <v>28</v>
      </c>
      <c r="F838" s="48">
        <v>2</v>
      </c>
      <c r="G838" s="48">
        <v>1</v>
      </c>
      <c r="H838" s="36">
        <v>293</v>
      </c>
      <c r="I838" s="36">
        <v>0</v>
      </c>
      <c r="J838" s="36">
        <v>293</v>
      </c>
      <c r="K838" s="29">
        <f t="shared" si="94"/>
        <v>1413700</v>
      </c>
      <c r="L838" s="35">
        <v>0</v>
      </c>
      <c r="M838" s="35">
        <v>0</v>
      </c>
      <c r="N838" s="35">
        <v>0</v>
      </c>
      <c r="O838" s="22">
        <v>1413700</v>
      </c>
      <c r="P838" s="36">
        <f t="shared" si="93"/>
        <v>4824.9146757679182</v>
      </c>
      <c r="Q838" s="29">
        <v>9673</v>
      </c>
      <c r="R838" s="59" t="s">
        <v>79</v>
      </c>
    </row>
    <row r="839" spans="1:21" s="3" customFormat="1" ht="23.1" customHeight="1" x14ac:dyDescent="0.25">
      <c r="A839" s="90" t="s">
        <v>1555</v>
      </c>
      <c r="B839" s="47" t="s">
        <v>706</v>
      </c>
      <c r="C839" s="46">
        <v>1961</v>
      </c>
      <c r="D839" s="39" t="s">
        <v>29</v>
      </c>
      <c r="E839" s="39" t="s">
        <v>28</v>
      </c>
      <c r="F839" s="48">
        <v>2</v>
      </c>
      <c r="G839" s="48">
        <v>1</v>
      </c>
      <c r="H839" s="36">
        <v>291.39999999999998</v>
      </c>
      <c r="I839" s="36">
        <v>0</v>
      </c>
      <c r="J839" s="36">
        <v>291.39999999999998</v>
      </c>
      <c r="K839" s="29">
        <f t="shared" si="94"/>
        <v>1731700</v>
      </c>
      <c r="L839" s="35">
        <v>0</v>
      </c>
      <c r="M839" s="35">
        <v>0</v>
      </c>
      <c r="N839" s="35">
        <v>0</v>
      </c>
      <c r="O839" s="22">
        <v>1731700</v>
      </c>
      <c r="P839" s="36">
        <f t="shared" si="93"/>
        <v>5942.6904598490055</v>
      </c>
      <c r="Q839" s="29">
        <v>9673</v>
      </c>
      <c r="R839" s="59" t="s">
        <v>79</v>
      </c>
      <c r="S839" s="10"/>
      <c r="T839" s="10"/>
      <c r="U839" s="10"/>
    </row>
    <row r="840" spans="1:21" s="3" customFormat="1" ht="23.1" customHeight="1" x14ac:dyDescent="0.25">
      <c r="A840" s="90" t="s">
        <v>1168</v>
      </c>
      <c r="B840" s="47" t="s">
        <v>707</v>
      </c>
      <c r="C840" s="46">
        <v>1959</v>
      </c>
      <c r="D840" s="39" t="s">
        <v>29</v>
      </c>
      <c r="E840" s="39" t="s">
        <v>28</v>
      </c>
      <c r="F840" s="48">
        <v>2</v>
      </c>
      <c r="G840" s="48">
        <v>1</v>
      </c>
      <c r="H840" s="36">
        <v>284.02</v>
      </c>
      <c r="I840" s="36">
        <v>0</v>
      </c>
      <c r="J840" s="36">
        <v>284.02</v>
      </c>
      <c r="K840" s="29">
        <f t="shared" si="94"/>
        <v>1143400</v>
      </c>
      <c r="L840" s="35">
        <v>0</v>
      </c>
      <c r="M840" s="35">
        <v>0</v>
      </c>
      <c r="N840" s="35">
        <v>0</v>
      </c>
      <c r="O840" s="22">
        <v>1143400</v>
      </c>
      <c r="P840" s="36">
        <f t="shared" si="93"/>
        <v>4025.772832899092</v>
      </c>
      <c r="Q840" s="29">
        <v>9673</v>
      </c>
      <c r="R840" s="50" t="s">
        <v>78</v>
      </c>
      <c r="S840" s="10"/>
      <c r="T840" s="10"/>
      <c r="U840" s="10"/>
    </row>
    <row r="841" spans="1:21" s="67" customFormat="1" ht="23.1" customHeight="1" x14ac:dyDescent="0.25">
      <c r="A841" s="90" t="s">
        <v>1556</v>
      </c>
      <c r="B841" s="47" t="s">
        <v>708</v>
      </c>
      <c r="C841" s="46">
        <v>1960</v>
      </c>
      <c r="D841" s="39" t="s">
        <v>29</v>
      </c>
      <c r="E841" s="39" t="s">
        <v>28</v>
      </c>
      <c r="F841" s="48">
        <v>2</v>
      </c>
      <c r="G841" s="48">
        <v>1</v>
      </c>
      <c r="H841" s="36">
        <v>402.75</v>
      </c>
      <c r="I841" s="36">
        <v>0</v>
      </c>
      <c r="J841" s="36">
        <v>402.75</v>
      </c>
      <c r="K841" s="29">
        <f t="shared" si="94"/>
        <v>2182200</v>
      </c>
      <c r="L841" s="35">
        <v>0</v>
      </c>
      <c r="M841" s="35">
        <v>0</v>
      </c>
      <c r="N841" s="35">
        <v>0</v>
      </c>
      <c r="O841" s="22">
        <v>2182200</v>
      </c>
      <c r="P841" s="36">
        <f t="shared" si="93"/>
        <v>5418.2495344506515</v>
      </c>
      <c r="Q841" s="29">
        <v>9673</v>
      </c>
      <c r="R841" s="50" t="s">
        <v>79</v>
      </c>
    </row>
    <row r="842" spans="1:21" s="10" customFormat="1" ht="23.1" customHeight="1" x14ac:dyDescent="0.25">
      <c r="A842" s="90" t="s">
        <v>1557</v>
      </c>
      <c r="B842" s="47" t="s">
        <v>716</v>
      </c>
      <c r="C842" s="46">
        <v>1955</v>
      </c>
      <c r="D842" s="39" t="s">
        <v>29</v>
      </c>
      <c r="E842" s="39" t="s">
        <v>28</v>
      </c>
      <c r="F842" s="48">
        <v>3</v>
      </c>
      <c r="G842" s="48">
        <v>2</v>
      </c>
      <c r="H842" s="36">
        <v>1117.28</v>
      </c>
      <c r="I842" s="36">
        <v>0</v>
      </c>
      <c r="J842" s="36">
        <v>1117.28</v>
      </c>
      <c r="K842" s="29">
        <f>SUM(L842:O842)</f>
        <v>4000100</v>
      </c>
      <c r="L842" s="35">
        <v>0</v>
      </c>
      <c r="M842" s="35">
        <v>0</v>
      </c>
      <c r="N842" s="35">
        <v>0</v>
      </c>
      <c r="O842" s="22">
        <v>4000100</v>
      </c>
      <c r="P842" s="36">
        <f>K842/H842</f>
        <v>3580.2126593154803</v>
      </c>
      <c r="Q842" s="29">
        <v>9673</v>
      </c>
      <c r="R842" s="50" t="s">
        <v>77</v>
      </c>
    </row>
    <row r="843" spans="1:21" s="2" customFormat="1" ht="23.1" customHeight="1" x14ac:dyDescent="0.25">
      <c r="A843" s="90" t="s">
        <v>1558</v>
      </c>
      <c r="B843" s="31" t="s">
        <v>1801</v>
      </c>
      <c r="C843" s="46">
        <v>1944</v>
      </c>
      <c r="D843" s="46" t="s">
        <v>29</v>
      </c>
      <c r="E843" s="46" t="s">
        <v>28</v>
      </c>
      <c r="F843" s="48">
        <v>2</v>
      </c>
      <c r="G843" s="48">
        <v>1</v>
      </c>
      <c r="H843" s="49">
        <v>634.9</v>
      </c>
      <c r="I843" s="49">
        <v>600.9</v>
      </c>
      <c r="J843" s="49">
        <v>342.9</v>
      </c>
      <c r="K843" s="36">
        <f>SUM(L843:O843)</f>
        <v>4157000</v>
      </c>
      <c r="L843" s="36">
        <v>0</v>
      </c>
      <c r="M843" s="36">
        <v>0</v>
      </c>
      <c r="N843" s="36">
        <v>0</v>
      </c>
      <c r="O843" s="22">
        <v>4157000</v>
      </c>
      <c r="P843" s="36">
        <f>K843/H843</f>
        <v>6547.4877933532844</v>
      </c>
      <c r="Q843" s="36">
        <v>9673</v>
      </c>
      <c r="R843" s="50" t="s">
        <v>77</v>
      </c>
    </row>
    <row r="844" spans="1:21" s="3" customFormat="1" ht="23.1" customHeight="1" x14ac:dyDescent="0.25">
      <c r="A844" s="90" t="s">
        <v>1559</v>
      </c>
      <c r="B844" s="47" t="s">
        <v>717</v>
      </c>
      <c r="C844" s="46">
        <v>1961</v>
      </c>
      <c r="D844" s="39" t="s">
        <v>29</v>
      </c>
      <c r="E844" s="39" t="s">
        <v>28</v>
      </c>
      <c r="F844" s="48">
        <v>3</v>
      </c>
      <c r="G844" s="48">
        <v>2</v>
      </c>
      <c r="H844" s="36">
        <v>1013.4</v>
      </c>
      <c r="I844" s="36">
        <v>0</v>
      </c>
      <c r="J844" s="36">
        <v>1013.4</v>
      </c>
      <c r="K844" s="29">
        <f>SUM(L844:O844)</f>
        <v>3024900</v>
      </c>
      <c r="L844" s="35">
        <v>0</v>
      </c>
      <c r="M844" s="35">
        <v>0</v>
      </c>
      <c r="N844" s="35">
        <v>0</v>
      </c>
      <c r="O844" s="22">
        <v>3024900</v>
      </c>
      <c r="P844" s="36">
        <f>K844/H844</f>
        <v>2984.9023090586147</v>
      </c>
      <c r="Q844" s="29">
        <v>9673</v>
      </c>
      <c r="R844" s="59" t="s">
        <v>79</v>
      </c>
      <c r="S844" s="10"/>
      <c r="T844" s="10"/>
      <c r="U844" s="10"/>
    </row>
    <row r="845" spans="1:21" s="3" customFormat="1" ht="21.95" customHeight="1" x14ac:dyDescent="0.25">
      <c r="A845" s="90" t="s">
        <v>1560</v>
      </c>
      <c r="B845" s="47" t="s">
        <v>718</v>
      </c>
      <c r="C845" s="46">
        <v>1959</v>
      </c>
      <c r="D845" s="39" t="s">
        <v>29</v>
      </c>
      <c r="E845" s="39" t="s">
        <v>28</v>
      </c>
      <c r="F845" s="48">
        <v>2</v>
      </c>
      <c r="G845" s="48">
        <v>2</v>
      </c>
      <c r="H845" s="36">
        <v>833.8</v>
      </c>
      <c r="I845" s="36">
        <v>0</v>
      </c>
      <c r="J845" s="36">
        <v>833.8</v>
      </c>
      <c r="K845" s="29">
        <f>SUM(L845:O845)</f>
        <v>3088500</v>
      </c>
      <c r="L845" s="35">
        <v>0</v>
      </c>
      <c r="M845" s="35">
        <v>0</v>
      </c>
      <c r="N845" s="35">
        <v>0</v>
      </c>
      <c r="O845" s="22">
        <v>3088500</v>
      </c>
      <c r="P845" s="36">
        <f>K845/H845</f>
        <v>3704.1256896138166</v>
      </c>
      <c r="Q845" s="29">
        <v>9673</v>
      </c>
      <c r="R845" s="50" t="s">
        <v>78</v>
      </c>
      <c r="S845" s="10"/>
      <c r="T845" s="10"/>
      <c r="U845" s="10"/>
    </row>
    <row r="846" spans="1:21" s="3" customFormat="1" ht="21.95" customHeight="1" x14ac:dyDescent="0.25">
      <c r="A846" s="90" t="s">
        <v>1561</v>
      </c>
      <c r="B846" s="47" t="s">
        <v>719</v>
      </c>
      <c r="C846" s="46">
        <v>1960</v>
      </c>
      <c r="D846" s="39" t="s">
        <v>29</v>
      </c>
      <c r="E846" s="39" t="s">
        <v>28</v>
      </c>
      <c r="F846" s="48">
        <v>5</v>
      </c>
      <c r="G846" s="48">
        <v>4</v>
      </c>
      <c r="H846" s="36">
        <v>3251.56</v>
      </c>
      <c r="I846" s="36">
        <v>0</v>
      </c>
      <c r="J846" s="36">
        <v>3251.56</v>
      </c>
      <c r="K846" s="29">
        <f>SUM(L846:O846)</f>
        <v>7475840</v>
      </c>
      <c r="L846" s="35">
        <v>0</v>
      </c>
      <c r="M846" s="35">
        <v>0</v>
      </c>
      <c r="N846" s="35">
        <v>0</v>
      </c>
      <c r="O846" s="22">
        <v>7475840</v>
      </c>
      <c r="P846" s="36">
        <f>K846/H846</f>
        <v>2299.1548672022045</v>
      </c>
      <c r="Q846" s="29">
        <v>9673</v>
      </c>
      <c r="R846" s="50" t="s">
        <v>79</v>
      </c>
      <c r="S846" s="10"/>
      <c r="T846" s="10"/>
      <c r="U846" s="10"/>
    </row>
    <row r="847" spans="1:21" s="67" customFormat="1" ht="21.95" customHeight="1" x14ac:dyDescent="0.25">
      <c r="A847" s="90" t="s">
        <v>1562</v>
      </c>
      <c r="B847" s="47" t="s">
        <v>709</v>
      </c>
      <c r="C847" s="46">
        <v>1960</v>
      </c>
      <c r="D847" s="39" t="s">
        <v>29</v>
      </c>
      <c r="E847" s="39" t="s">
        <v>28</v>
      </c>
      <c r="F847" s="48">
        <v>2</v>
      </c>
      <c r="G847" s="48">
        <v>2</v>
      </c>
      <c r="H847" s="36">
        <v>574.11</v>
      </c>
      <c r="I847" s="36">
        <v>0</v>
      </c>
      <c r="J847" s="36">
        <v>574.11</v>
      </c>
      <c r="K847" s="29">
        <f t="shared" si="94"/>
        <v>3512500</v>
      </c>
      <c r="L847" s="35">
        <v>0</v>
      </c>
      <c r="M847" s="35">
        <v>0</v>
      </c>
      <c r="N847" s="35">
        <v>0</v>
      </c>
      <c r="O847" s="22">
        <v>3512500</v>
      </c>
      <c r="P847" s="36">
        <f t="shared" si="93"/>
        <v>6118.1655083520582</v>
      </c>
      <c r="Q847" s="29">
        <v>9673</v>
      </c>
      <c r="R847" s="50" t="s">
        <v>79</v>
      </c>
    </row>
    <row r="848" spans="1:21" s="10" customFormat="1" ht="21.95" customHeight="1" x14ac:dyDescent="0.25">
      <c r="A848" s="90" t="s">
        <v>1563</v>
      </c>
      <c r="B848" s="47" t="s">
        <v>710</v>
      </c>
      <c r="C848" s="46">
        <v>1959</v>
      </c>
      <c r="D848" s="39" t="s">
        <v>29</v>
      </c>
      <c r="E848" s="39" t="s">
        <v>28</v>
      </c>
      <c r="F848" s="48">
        <v>2</v>
      </c>
      <c r="G848" s="48">
        <v>1</v>
      </c>
      <c r="H848" s="36">
        <v>308.89999999999998</v>
      </c>
      <c r="I848" s="36">
        <v>0</v>
      </c>
      <c r="J848" s="36">
        <v>308.89999999999998</v>
      </c>
      <c r="K848" s="29">
        <f t="shared" si="94"/>
        <v>1576940</v>
      </c>
      <c r="L848" s="35">
        <v>0</v>
      </c>
      <c r="M848" s="35">
        <v>0</v>
      </c>
      <c r="N848" s="35">
        <v>0</v>
      </c>
      <c r="O848" s="22">
        <v>1576940</v>
      </c>
      <c r="P848" s="36">
        <f t="shared" si="93"/>
        <v>5105.0178051149242</v>
      </c>
      <c r="Q848" s="29">
        <v>9673</v>
      </c>
      <c r="R848" s="50" t="s">
        <v>78</v>
      </c>
    </row>
    <row r="849" spans="1:21" s="3" customFormat="1" ht="21.95" customHeight="1" x14ac:dyDescent="0.25">
      <c r="A849" s="90" t="s">
        <v>1564</v>
      </c>
      <c r="B849" s="47" t="s">
        <v>711</v>
      </c>
      <c r="C849" s="46">
        <v>1959</v>
      </c>
      <c r="D849" s="39" t="s">
        <v>29</v>
      </c>
      <c r="E849" s="39" t="s">
        <v>28</v>
      </c>
      <c r="F849" s="48">
        <v>2</v>
      </c>
      <c r="G849" s="48">
        <v>2</v>
      </c>
      <c r="H849" s="36">
        <v>567.1</v>
      </c>
      <c r="I849" s="36">
        <v>0</v>
      </c>
      <c r="J849" s="36">
        <v>567.1</v>
      </c>
      <c r="K849" s="29">
        <f t="shared" si="94"/>
        <v>2844700</v>
      </c>
      <c r="L849" s="35">
        <v>0</v>
      </c>
      <c r="M849" s="35">
        <v>0</v>
      </c>
      <c r="N849" s="35">
        <v>0</v>
      </c>
      <c r="O849" s="22">
        <v>2844700</v>
      </c>
      <c r="P849" s="36">
        <f t="shared" si="93"/>
        <v>5016.2228883794742</v>
      </c>
      <c r="Q849" s="29">
        <v>9673</v>
      </c>
      <c r="R849" s="50" t="s">
        <v>78</v>
      </c>
      <c r="S849" s="10"/>
      <c r="T849" s="10"/>
      <c r="U849" s="10"/>
    </row>
    <row r="850" spans="1:21" s="3" customFormat="1" ht="21.95" customHeight="1" x14ac:dyDescent="0.25">
      <c r="A850" s="90" t="s">
        <v>1565</v>
      </c>
      <c r="B850" s="47" t="s">
        <v>712</v>
      </c>
      <c r="C850" s="46">
        <v>1958</v>
      </c>
      <c r="D850" s="39" t="s">
        <v>29</v>
      </c>
      <c r="E850" s="39" t="s">
        <v>28</v>
      </c>
      <c r="F850" s="48">
        <v>2</v>
      </c>
      <c r="G850" s="48">
        <v>1</v>
      </c>
      <c r="H850" s="36">
        <v>387.05</v>
      </c>
      <c r="I850" s="36">
        <v>0</v>
      </c>
      <c r="J850" s="36">
        <v>387.05</v>
      </c>
      <c r="K850" s="29">
        <f t="shared" si="94"/>
        <v>1977090</v>
      </c>
      <c r="L850" s="35">
        <v>0</v>
      </c>
      <c r="M850" s="35">
        <v>0</v>
      </c>
      <c r="N850" s="35">
        <v>0</v>
      </c>
      <c r="O850" s="22">
        <v>1977090</v>
      </c>
      <c r="P850" s="36">
        <f t="shared" si="93"/>
        <v>5108.0997287172195</v>
      </c>
      <c r="Q850" s="29">
        <v>9673</v>
      </c>
      <c r="R850" s="59" t="s">
        <v>78</v>
      </c>
      <c r="S850" s="10"/>
      <c r="T850" s="10"/>
      <c r="U850" s="10"/>
    </row>
    <row r="851" spans="1:21" s="3" customFormat="1" ht="21.95" customHeight="1" x14ac:dyDescent="0.25">
      <c r="A851" s="90" t="s">
        <v>1566</v>
      </c>
      <c r="B851" s="47" t="s">
        <v>713</v>
      </c>
      <c r="C851" s="46">
        <v>1960</v>
      </c>
      <c r="D851" s="39" t="s">
        <v>29</v>
      </c>
      <c r="E851" s="39" t="s">
        <v>28</v>
      </c>
      <c r="F851" s="48">
        <v>2</v>
      </c>
      <c r="G851" s="48">
        <v>1</v>
      </c>
      <c r="H851" s="36">
        <v>388.51</v>
      </c>
      <c r="I851" s="36">
        <v>0</v>
      </c>
      <c r="J851" s="36">
        <v>388.51</v>
      </c>
      <c r="K851" s="29">
        <f t="shared" si="94"/>
        <v>1991400</v>
      </c>
      <c r="L851" s="35">
        <v>0</v>
      </c>
      <c r="M851" s="35">
        <v>0</v>
      </c>
      <c r="N851" s="35">
        <v>0</v>
      </c>
      <c r="O851" s="22">
        <v>1991400</v>
      </c>
      <c r="P851" s="36">
        <f t="shared" si="93"/>
        <v>5125.7367892718339</v>
      </c>
      <c r="Q851" s="29">
        <v>9673</v>
      </c>
      <c r="R851" s="50" t="s">
        <v>79</v>
      </c>
      <c r="S851" s="10"/>
      <c r="T851" s="10"/>
      <c r="U851" s="10"/>
    </row>
    <row r="852" spans="1:21" s="3" customFormat="1" ht="21.95" customHeight="1" x14ac:dyDescent="0.25">
      <c r="A852" s="90" t="s">
        <v>1567</v>
      </c>
      <c r="B852" s="47" t="s">
        <v>714</v>
      </c>
      <c r="C852" s="46">
        <v>1960</v>
      </c>
      <c r="D852" s="39" t="s">
        <v>29</v>
      </c>
      <c r="E852" s="39" t="s">
        <v>28</v>
      </c>
      <c r="F852" s="48">
        <v>2</v>
      </c>
      <c r="G852" s="48">
        <v>1</v>
      </c>
      <c r="H852" s="36">
        <v>281.47000000000003</v>
      </c>
      <c r="I852" s="36">
        <v>0</v>
      </c>
      <c r="J852" s="36">
        <v>281.47000000000003</v>
      </c>
      <c r="K852" s="29">
        <f t="shared" si="94"/>
        <v>1605560</v>
      </c>
      <c r="L852" s="35">
        <v>0</v>
      </c>
      <c r="M852" s="35">
        <v>0</v>
      </c>
      <c r="N852" s="35">
        <v>0</v>
      </c>
      <c r="O852" s="22">
        <v>1605560</v>
      </c>
      <c r="P852" s="36">
        <f t="shared" si="93"/>
        <v>5704.1958290403945</v>
      </c>
      <c r="Q852" s="29">
        <v>9673</v>
      </c>
      <c r="R852" s="50" t="s">
        <v>79</v>
      </c>
      <c r="S852" s="10"/>
      <c r="T852" s="10"/>
      <c r="U852" s="10"/>
    </row>
    <row r="853" spans="1:21" s="3" customFormat="1" ht="21.95" customHeight="1" x14ac:dyDescent="0.25">
      <c r="A853" s="90" t="s">
        <v>1568</v>
      </c>
      <c r="B853" s="47" t="s">
        <v>715</v>
      </c>
      <c r="C853" s="46">
        <v>1960</v>
      </c>
      <c r="D853" s="39" t="s">
        <v>29</v>
      </c>
      <c r="E853" s="39" t="s">
        <v>28</v>
      </c>
      <c r="F853" s="48">
        <v>2</v>
      </c>
      <c r="G853" s="48">
        <v>1</v>
      </c>
      <c r="H853" s="36">
        <v>270.67</v>
      </c>
      <c r="I853" s="36">
        <v>0</v>
      </c>
      <c r="J853" s="36">
        <v>270.67</v>
      </c>
      <c r="K853" s="29">
        <f t="shared" si="94"/>
        <v>1603440</v>
      </c>
      <c r="L853" s="35">
        <v>0</v>
      </c>
      <c r="M853" s="35">
        <v>0</v>
      </c>
      <c r="N853" s="35">
        <v>0</v>
      </c>
      <c r="O853" s="22">
        <v>1603440</v>
      </c>
      <c r="P853" s="36">
        <f t="shared" si="93"/>
        <v>5923.9664536151031</v>
      </c>
      <c r="Q853" s="29">
        <v>9673</v>
      </c>
      <c r="R853" s="50" t="s">
        <v>79</v>
      </c>
      <c r="S853" s="10"/>
      <c r="T853" s="10"/>
      <c r="U853" s="10"/>
    </row>
    <row r="854" spans="1:21" s="3" customFormat="1" ht="21.95" customHeight="1" x14ac:dyDescent="0.25">
      <c r="A854" s="90" t="s">
        <v>1569</v>
      </c>
      <c r="B854" s="47" t="s">
        <v>720</v>
      </c>
      <c r="C854" s="46">
        <v>1961</v>
      </c>
      <c r="D854" s="46">
        <v>1988</v>
      </c>
      <c r="E854" s="39" t="s">
        <v>28</v>
      </c>
      <c r="F854" s="48">
        <v>2</v>
      </c>
      <c r="G854" s="48">
        <v>1</v>
      </c>
      <c r="H854" s="36">
        <v>301.85000000000002</v>
      </c>
      <c r="I854" s="36">
        <v>20.45</v>
      </c>
      <c r="J854" s="36">
        <v>281.39999999999998</v>
      </c>
      <c r="K854" s="29">
        <f t="shared" si="94"/>
        <v>1970200</v>
      </c>
      <c r="L854" s="35">
        <v>0</v>
      </c>
      <c r="M854" s="35">
        <v>0</v>
      </c>
      <c r="N854" s="35">
        <v>0</v>
      </c>
      <c r="O854" s="22">
        <v>1970200</v>
      </c>
      <c r="P854" s="36">
        <f t="shared" si="93"/>
        <v>6527.0829882391909</v>
      </c>
      <c r="Q854" s="29">
        <v>9673</v>
      </c>
      <c r="R854" s="59" t="s">
        <v>79</v>
      </c>
      <c r="S854" s="10"/>
      <c r="T854" s="10"/>
      <c r="U854" s="10"/>
    </row>
    <row r="855" spans="1:21" s="3" customFormat="1" ht="21.95" customHeight="1" x14ac:dyDescent="0.25">
      <c r="A855" s="90" t="s">
        <v>1570</v>
      </c>
      <c r="B855" s="47" t="s">
        <v>721</v>
      </c>
      <c r="C855" s="46">
        <v>1959</v>
      </c>
      <c r="D855" s="39" t="s">
        <v>29</v>
      </c>
      <c r="E855" s="39" t="s">
        <v>28</v>
      </c>
      <c r="F855" s="48">
        <v>3</v>
      </c>
      <c r="G855" s="48">
        <v>2</v>
      </c>
      <c r="H855" s="36">
        <v>1596.78</v>
      </c>
      <c r="I855" s="36">
        <v>552.70000000000005</v>
      </c>
      <c r="J855" s="36">
        <v>1044.08</v>
      </c>
      <c r="K855" s="29">
        <f t="shared" si="94"/>
        <v>2913600</v>
      </c>
      <c r="L855" s="35">
        <v>0</v>
      </c>
      <c r="M855" s="35">
        <v>0</v>
      </c>
      <c r="N855" s="35">
        <v>0</v>
      </c>
      <c r="O855" s="22">
        <v>2913600</v>
      </c>
      <c r="P855" s="36">
        <f t="shared" si="93"/>
        <v>1824.6721527073234</v>
      </c>
      <c r="Q855" s="29">
        <v>9673</v>
      </c>
      <c r="R855" s="50" t="s">
        <v>78</v>
      </c>
      <c r="S855" s="10"/>
      <c r="T855" s="10"/>
      <c r="U855" s="10"/>
    </row>
    <row r="856" spans="1:21" s="3" customFormat="1" ht="21.95" customHeight="1" x14ac:dyDescent="0.25">
      <c r="A856" s="90" t="s">
        <v>1571</v>
      </c>
      <c r="B856" s="47" t="s">
        <v>723</v>
      </c>
      <c r="C856" s="46">
        <v>1959</v>
      </c>
      <c r="D856" s="39" t="s">
        <v>29</v>
      </c>
      <c r="E856" s="39" t="s">
        <v>28</v>
      </c>
      <c r="F856" s="48">
        <v>2</v>
      </c>
      <c r="G856" s="48">
        <v>2</v>
      </c>
      <c r="H856" s="36">
        <v>653.22</v>
      </c>
      <c r="I856" s="36">
        <v>195.31</v>
      </c>
      <c r="J856" s="36">
        <v>457.91</v>
      </c>
      <c r="K856" s="29">
        <f t="shared" si="94"/>
        <v>2436600</v>
      </c>
      <c r="L856" s="35">
        <v>0</v>
      </c>
      <c r="M856" s="35">
        <v>0</v>
      </c>
      <c r="N856" s="35">
        <v>0</v>
      </c>
      <c r="O856" s="22">
        <v>2436600</v>
      </c>
      <c r="P856" s="36">
        <f t="shared" si="93"/>
        <v>3730.1368604757968</v>
      </c>
      <c r="Q856" s="29">
        <v>9673</v>
      </c>
      <c r="R856" s="50" t="s">
        <v>78</v>
      </c>
      <c r="S856" s="10"/>
      <c r="T856" s="10"/>
      <c r="U856" s="10"/>
    </row>
    <row r="857" spans="1:21" s="3" customFormat="1" ht="21.95" customHeight="1" x14ac:dyDescent="0.25">
      <c r="A857" s="139" t="s">
        <v>1572</v>
      </c>
      <c r="B857" s="127" t="s">
        <v>724</v>
      </c>
      <c r="C857" s="120">
        <v>1952</v>
      </c>
      <c r="D857" s="115" t="s">
        <v>29</v>
      </c>
      <c r="E857" s="115" t="s">
        <v>28</v>
      </c>
      <c r="F857" s="121">
        <v>2</v>
      </c>
      <c r="G857" s="121">
        <v>2</v>
      </c>
      <c r="H857" s="154">
        <v>855.5</v>
      </c>
      <c r="I857" s="154">
        <v>0</v>
      </c>
      <c r="J857" s="154">
        <v>855.5</v>
      </c>
      <c r="K857" s="29">
        <f t="shared" si="94"/>
        <v>300000</v>
      </c>
      <c r="L857" s="35">
        <v>0</v>
      </c>
      <c r="M857" s="35">
        <v>0</v>
      </c>
      <c r="N857" s="35">
        <v>0</v>
      </c>
      <c r="O857" s="22">
        <v>300000</v>
      </c>
      <c r="P857" s="36">
        <f t="shared" si="93"/>
        <v>350.67212156633548</v>
      </c>
      <c r="Q857" s="29">
        <v>9673</v>
      </c>
      <c r="R857" s="50" t="s">
        <v>77</v>
      </c>
      <c r="S857" s="10"/>
      <c r="T857" s="10"/>
      <c r="U857" s="10"/>
    </row>
    <row r="858" spans="1:21" s="3" customFormat="1" ht="21.95" customHeight="1" x14ac:dyDescent="0.25">
      <c r="A858" s="139"/>
      <c r="B858" s="127"/>
      <c r="C858" s="120"/>
      <c r="D858" s="115"/>
      <c r="E858" s="115"/>
      <c r="F858" s="121"/>
      <c r="G858" s="121"/>
      <c r="H858" s="154"/>
      <c r="I858" s="154"/>
      <c r="J858" s="154"/>
      <c r="K858" s="29">
        <f>SUM(L858:O858)</f>
        <v>6543798.5</v>
      </c>
      <c r="L858" s="35">
        <v>0</v>
      </c>
      <c r="M858" s="35">
        <v>0</v>
      </c>
      <c r="N858" s="35">
        <v>0</v>
      </c>
      <c r="O858" s="22">
        <v>6543798.5</v>
      </c>
      <c r="P858" s="36">
        <f>K858/H857</f>
        <v>7649.0923436586791</v>
      </c>
      <c r="Q858" s="29">
        <v>9673</v>
      </c>
      <c r="R858" s="50" t="s">
        <v>78</v>
      </c>
      <c r="S858" s="10"/>
      <c r="T858" s="10"/>
      <c r="U858" s="10"/>
    </row>
    <row r="859" spans="1:21" s="3" customFormat="1" ht="21.95" customHeight="1" x14ac:dyDescent="0.25">
      <c r="A859" s="90" t="s">
        <v>1573</v>
      </c>
      <c r="B859" s="47" t="s">
        <v>725</v>
      </c>
      <c r="C859" s="46">
        <v>1958</v>
      </c>
      <c r="D859" s="39" t="s">
        <v>29</v>
      </c>
      <c r="E859" s="39" t="s">
        <v>28</v>
      </c>
      <c r="F859" s="48">
        <v>2</v>
      </c>
      <c r="G859" s="48">
        <v>2</v>
      </c>
      <c r="H859" s="36">
        <v>691</v>
      </c>
      <c r="I859" s="36">
        <v>52</v>
      </c>
      <c r="J859" s="36">
        <v>639</v>
      </c>
      <c r="K859" s="29">
        <f t="shared" si="94"/>
        <v>2570160</v>
      </c>
      <c r="L859" s="35">
        <v>0</v>
      </c>
      <c r="M859" s="35">
        <v>0</v>
      </c>
      <c r="N859" s="35">
        <v>0</v>
      </c>
      <c r="O859" s="22">
        <v>2570160</v>
      </c>
      <c r="P859" s="36">
        <f t="shared" ref="P859:P931" si="96">K859/H859</f>
        <v>3719.4790159189579</v>
      </c>
      <c r="Q859" s="29">
        <v>9673</v>
      </c>
      <c r="R859" s="59" t="s">
        <v>78</v>
      </c>
      <c r="S859" s="10"/>
      <c r="T859" s="10"/>
      <c r="U859" s="10"/>
    </row>
    <row r="860" spans="1:21" s="3" customFormat="1" ht="21.95" customHeight="1" x14ac:dyDescent="0.25">
      <c r="A860" s="90" t="s">
        <v>1574</v>
      </c>
      <c r="B860" s="47" t="s">
        <v>722</v>
      </c>
      <c r="C860" s="46">
        <v>1960</v>
      </c>
      <c r="D860" s="39" t="s">
        <v>29</v>
      </c>
      <c r="E860" s="39" t="s">
        <v>28</v>
      </c>
      <c r="F860" s="48">
        <v>1</v>
      </c>
      <c r="G860" s="48">
        <v>2</v>
      </c>
      <c r="H860" s="36">
        <v>160.6</v>
      </c>
      <c r="I860" s="36">
        <v>0</v>
      </c>
      <c r="J860" s="36">
        <v>98.6</v>
      </c>
      <c r="K860" s="29">
        <f>SUM(L860:O860)</f>
        <v>3789050</v>
      </c>
      <c r="L860" s="35">
        <v>0</v>
      </c>
      <c r="M860" s="35">
        <v>0</v>
      </c>
      <c r="N860" s="35">
        <v>0</v>
      </c>
      <c r="O860" s="22">
        <v>3789050</v>
      </c>
      <c r="P860" s="36">
        <f>K860/H860</f>
        <v>23593.088418430885</v>
      </c>
      <c r="Q860" s="29">
        <v>9673</v>
      </c>
      <c r="R860" s="50" t="s">
        <v>79</v>
      </c>
      <c r="S860" s="10"/>
      <c r="T860" s="10"/>
      <c r="U860" s="10"/>
    </row>
    <row r="861" spans="1:21" s="3" customFormat="1" ht="21.95" customHeight="1" x14ac:dyDescent="0.25">
      <c r="A861" s="90" t="s">
        <v>1575</v>
      </c>
      <c r="B861" s="112" t="s">
        <v>726</v>
      </c>
      <c r="C861" s="46">
        <v>1952</v>
      </c>
      <c r="D861" s="39" t="s">
        <v>29</v>
      </c>
      <c r="E861" s="39" t="s">
        <v>28</v>
      </c>
      <c r="F861" s="48">
        <v>3</v>
      </c>
      <c r="G861" s="48">
        <v>3</v>
      </c>
      <c r="H861" s="36">
        <v>1465.4</v>
      </c>
      <c r="I861" s="36">
        <v>0</v>
      </c>
      <c r="J861" s="36">
        <v>1465.4</v>
      </c>
      <c r="K861" s="29">
        <f t="shared" ref="K861:K932" si="97">SUM(L861:O861)</f>
        <v>3756525.8</v>
      </c>
      <c r="L861" s="35">
        <v>0</v>
      </c>
      <c r="M861" s="35">
        <v>0</v>
      </c>
      <c r="N861" s="35">
        <v>0</v>
      </c>
      <c r="O861" s="22">
        <v>3756525.8</v>
      </c>
      <c r="P861" s="36">
        <f t="shared" si="96"/>
        <v>2563.4815067558343</v>
      </c>
      <c r="Q861" s="29">
        <v>9673</v>
      </c>
      <c r="R861" s="50" t="s">
        <v>77</v>
      </c>
      <c r="S861" s="10"/>
      <c r="T861" s="10"/>
      <c r="U861" s="10"/>
    </row>
    <row r="862" spans="1:21" s="3" customFormat="1" ht="21.95" customHeight="1" x14ac:dyDescent="0.25">
      <c r="A862" s="90" t="s">
        <v>1576</v>
      </c>
      <c r="B862" s="86" t="s">
        <v>729</v>
      </c>
      <c r="C862" s="46">
        <v>1955</v>
      </c>
      <c r="D862" s="39" t="s">
        <v>29</v>
      </c>
      <c r="E862" s="39" t="s">
        <v>28</v>
      </c>
      <c r="F862" s="48">
        <v>3</v>
      </c>
      <c r="G862" s="48">
        <v>1</v>
      </c>
      <c r="H862" s="36">
        <v>1212.8</v>
      </c>
      <c r="I862" s="36">
        <v>40.299999999999997</v>
      </c>
      <c r="J862" s="36">
        <v>1172.5</v>
      </c>
      <c r="K862" s="29">
        <f>SUM(L862:O862)</f>
        <v>6391460</v>
      </c>
      <c r="L862" s="35">
        <v>0</v>
      </c>
      <c r="M862" s="35">
        <v>0</v>
      </c>
      <c r="N862" s="35">
        <v>0</v>
      </c>
      <c r="O862" s="22">
        <v>6391460</v>
      </c>
      <c r="P862" s="36">
        <f>K862/H862</f>
        <v>5270.0032981530348</v>
      </c>
      <c r="Q862" s="29">
        <v>9673</v>
      </c>
      <c r="R862" s="50" t="s">
        <v>77</v>
      </c>
      <c r="S862" s="10"/>
      <c r="T862" s="10"/>
      <c r="U862" s="10"/>
    </row>
    <row r="863" spans="1:21" s="3" customFormat="1" ht="21.95" customHeight="1" x14ac:dyDescent="0.25">
      <c r="A863" s="90" t="s">
        <v>1577</v>
      </c>
      <c r="B863" s="86" t="s">
        <v>730</v>
      </c>
      <c r="C863" s="46">
        <v>1960</v>
      </c>
      <c r="D863" s="39" t="s">
        <v>29</v>
      </c>
      <c r="E863" s="39" t="s">
        <v>28</v>
      </c>
      <c r="F863" s="48">
        <v>5</v>
      </c>
      <c r="G863" s="48">
        <v>6</v>
      </c>
      <c r="H863" s="36">
        <v>4737.29</v>
      </c>
      <c r="I863" s="36">
        <v>207.4</v>
      </c>
      <c r="J863" s="36">
        <v>4529.8900000000003</v>
      </c>
      <c r="K863" s="29">
        <f>SUM(L863:O863)</f>
        <v>7948600</v>
      </c>
      <c r="L863" s="35">
        <v>0</v>
      </c>
      <c r="M863" s="35">
        <v>0</v>
      </c>
      <c r="N863" s="35">
        <v>0</v>
      </c>
      <c r="O863" s="22">
        <v>7948600</v>
      </c>
      <c r="P863" s="36">
        <f>K863/H863</f>
        <v>1677.8791249849598</v>
      </c>
      <c r="Q863" s="29">
        <v>9673</v>
      </c>
      <c r="R863" s="50" t="s">
        <v>79</v>
      </c>
      <c r="S863" s="10"/>
      <c r="T863" s="10"/>
      <c r="U863" s="10"/>
    </row>
    <row r="864" spans="1:21" s="3" customFormat="1" ht="21.95" customHeight="1" x14ac:dyDescent="0.25">
      <c r="A864" s="90" t="s">
        <v>1578</v>
      </c>
      <c r="B864" s="47" t="s">
        <v>731</v>
      </c>
      <c r="C864" s="46">
        <v>1957</v>
      </c>
      <c r="D864" s="39" t="s">
        <v>29</v>
      </c>
      <c r="E864" s="39" t="s">
        <v>28</v>
      </c>
      <c r="F864" s="48">
        <v>3</v>
      </c>
      <c r="G864" s="48">
        <v>2</v>
      </c>
      <c r="H864" s="36">
        <v>1114.4000000000001</v>
      </c>
      <c r="I864" s="36">
        <v>0</v>
      </c>
      <c r="J864" s="36">
        <v>1114.4000000000001</v>
      </c>
      <c r="K864" s="29">
        <f>SUM(L864:O864)</f>
        <v>3709130</v>
      </c>
      <c r="L864" s="35">
        <v>0</v>
      </c>
      <c r="M864" s="35">
        <v>0</v>
      </c>
      <c r="N864" s="35">
        <v>0</v>
      </c>
      <c r="O864" s="22">
        <v>3709130</v>
      </c>
      <c r="P864" s="36">
        <f>K864/H864</f>
        <v>3328.3650394831297</v>
      </c>
      <c r="Q864" s="29">
        <v>9673</v>
      </c>
      <c r="R864" s="50" t="s">
        <v>77</v>
      </c>
      <c r="S864" s="10"/>
      <c r="T864" s="10"/>
      <c r="U864" s="10"/>
    </row>
    <row r="865" spans="1:21" s="3" customFormat="1" ht="21.95" customHeight="1" x14ac:dyDescent="0.25">
      <c r="A865" s="90" t="s">
        <v>1579</v>
      </c>
      <c r="B865" s="86" t="s">
        <v>727</v>
      </c>
      <c r="C865" s="46">
        <v>1958</v>
      </c>
      <c r="D865" s="39" t="s">
        <v>29</v>
      </c>
      <c r="E865" s="39" t="s">
        <v>28</v>
      </c>
      <c r="F865" s="48">
        <v>3</v>
      </c>
      <c r="G865" s="48">
        <v>3</v>
      </c>
      <c r="H865" s="36">
        <v>1512.7</v>
      </c>
      <c r="I865" s="36">
        <v>538.5</v>
      </c>
      <c r="J865" s="36">
        <v>974.2</v>
      </c>
      <c r="K865" s="29">
        <f t="shared" si="97"/>
        <v>3857000</v>
      </c>
      <c r="L865" s="35">
        <v>0</v>
      </c>
      <c r="M865" s="35">
        <v>0</v>
      </c>
      <c r="N865" s="35">
        <v>0</v>
      </c>
      <c r="O865" s="22">
        <v>3857000</v>
      </c>
      <c r="P865" s="36">
        <f t="shared" si="96"/>
        <v>2549.7454881999074</v>
      </c>
      <c r="Q865" s="29">
        <v>9673</v>
      </c>
      <c r="R865" s="59" t="s">
        <v>78</v>
      </c>
      <c r="S865" s="10"/>
      <c r="T865" s="10"/>
      <c r="U865" s="10"/>
    </row>
    <row r="866" spans="1:21" s="3" customFormat="1" ht="21.95" customHeight="1" x14ac:dyDescent="0.25">
      <c r="A866" s="90" t="s">
        <v>1580</v>
      </c>
      <c r="B866" s="86" t="s">
        <v>728</v>
      </c>
      <c r="C866" s="46">
        <v>1958</v>
      </c>
      <c r="D866" s="39" t="s">
        <v>29</v>
      </c>
      <c r="E866" s="39" t="s">
        <v>28</v>
      </c>
      <c r="F866" s="48">
        <v>3</v>
      </c>
      <c r="G866" s="48">
        <v>3</v>
      </c>
      <c r="H866" s="36">
        <v>1313.09</v>
      </c>
      <c r="I866" s="36">
        <v>0</v>
      </c>
      <c r="J866" s="36">
        <v>1313.09</v>
      </c>
      <c r="K866" s="29">
        <f t="shared" si="97"/>
        <v>3936500</v>
      </c>
      <c r="L866" s="35">
        <v>0</v>
      </c>
      <c r="M866" s="35">
        <v>0</v>
      </c>
      <c r="N866" s="35">
        <v>0</v>
      </c>
      <c r="O866" s="22">
        <v>3936500</v>
      </c>
      <c r="P866" s="36">
        <f t="shared" si="96"/>
        <v>2997.8904720925452</v>
      </c>
      <c r="Q866" s="29">
        <v>9673</v>
      </c>
      <c r="R866" s="59" t="s">
        <v>78</v>
      </c>
      <c r="S866" s="10"/>
      <c r="T866" s="10"/>
      <c r="U866" s="10"/>
    </row>
    <row r="867" spans="1:21" ht="21.95" customHeight="1" x14ac:dyDescent="0.25">
      <c r="A867" s="90" t="s">
        <v>1581</v>
      </c>
      <c r="B867" s="31" t="s">
        <v>1802</v>
      </c>
      <c r="C867" s="46">
        <v>1950</v>
      </c>
      <c r="D867" s="46" t="s">
        <v>29</v>
      </c>
      <c r="E867" s="46" t="s">
        <v>28</v>
      </c>
      <c r="F867" s="48">
        <v>4</v>
      </c>
      <c r="G867" s="48">
        <v>5</v>
      </c>
      <c r="H867" s="49">
        <v>4841.7</v>
      </c>
      <c r="I867" s="49">
        <v>900</v>
      </c>
      <c r="J867" s="49">
        <v>411.59</v>
      </c>
      <c r="K867" s="36">
        <f>SUM(L867:O867)</f>
        <v>14152358.279999999</v>
      </c>
      <c r="L867" s="36">
        <v>0</v>
      </c>
      <c r="M867" s="36">
        <v>0</v>
      </c>
      <c r="N867" s="36">
        <v>0</v>
      </c>
      <c r="O867" s="22">
        <v>14152358.279999999</v>
      </c>
      <c r="P867" s="36">
        <f>K867/H867</f>
        <v>2923.0142883697877</v>
      </c>
      <c r="Q867" s="36">
        <v>9673</v>
      </c>
      <c r="R867" s="50" t="s">
        <v>77</v>
      </c>
    </row>
    <row r="868" spans="1:21" s="10" customFormat="1" ht="21.95" customHeight="1" x14ac:dyDescent="0.25">
      <c r="A868" s="90" t="s">
        <v>1582</v>
      </c>
      <c r="B868" s="47" t="s">
        <v>733</v>
      </c>
      <c r="C868" s="46">
        <v>1929</v>
      </c>
      <c r="D868" s="39" t="s">
        <v>29</v>
      </c>
      <c r="E868" s="39" t="s">
        <v>28</v>
      </c>
      <c r="F868" s="48">
        <v>4</v>
      </c>
      <c r="G868" s="48">
        <v>5</v>
      </c>
      <c r="H868" s="113">
        <v>3645.2</v>
      </c>
      <c r="I868" s="36">
        <v>1337.6</v>
      </c>
      <c r="J868" s="36">
        <v>1978.6</v>
      </c>
      <c r="K868" s="29">
        <f t="shared" si="97"/>
        <v>24675244.739999998</v>
      </c>
      <c r="L868" s="35">
        <v>0</v>
      </c>
      <c r="M868" s="35">
        <v>0</v>
      </c>
      <c r="N868" s="35">
        <v>0</v>
      </c>
      <c r="O868" s="22">
        <v>24675244.739999998</v>
      </c>
      <c r="P868" s="36">
        <f t="shared" si="96"/>
        <v>6769.2430429057385</v>
      </c>
      <c r="Q868" s="29">
        <v>9673</v>
      </c>
      <c r="R868" s="59" t="s">
        <v>77</v>
      </c>
    </row>
    <row r="869" spans="1:21" ht="21.95" customHeight="1" x14ac:dyDescent="0.25">
      <c r="A869" s="90" t="s">
        <v>1583</v>
      </c>
      <c r="B869" s="31" t="s">
        <v>1803</v>
      </c>
      <c r="C869" s="46" t="s">
        <v>936</v>
      </c>
      <c r="D869" s="46" t="s">
        <v>29</v>
      </c>
      <c r="E869" s="46" t="s">
        <v>28</v>
      </c>
      <c r="F869" s="48">
        <v>4</v>
      </c>
      <c r="G869" s="48">
        <v>4</v>
      </c>
      <c r="H869" s="49">
        <v>3361.2</v>
      </c>
      <c r="I869" s="49">
        <v>1000</v>
      </c>
      <c r="J869" s="49">
        <v>320.2</v>
      </c>
      <c r="K869" s="36">
        <f>SUM(L869:O869)</f>
        <v>9848688.5999999996</v>
      </c>
      <c r="L869" s="36">
        <v>0</v>
      </c>
      <c r="M869" s="36">
        <v>0</v>
      </c>
      <c r="N869" s="36">
        <v>0</v>
      </c>
      <c r="O869" s="22">
        <v>9848688.5999999996</v>
      </c>
      <c r="P869" s="36">
        <f>K869/H869</f>
        <v>2930.1108532666904</v>
      </c>
      <c r="Q869" s="36">
        <v>9673</v>
      </c>
      <c r="R869" s="50" t="s">
        <v>77</v>
      </c>
    </row>
    <row r="870" spans="1:21" s="3" customFormat="1" ht="21.95" customHeight="1" x14ac:dyDescent="0.25">
      <c r="A870" s="90" t="s">
        <v>1584</v>
      </c>
      <c r="B870" s="86" t="s">
        <v>732</v>
      </c>
      <c r="C870" s="46">
        <v>1941</v>
      </c>
      <c r="D870" s="46">
        <v>2016</v>
      </c>
      <c r="E870" s="39" t="s">
        <v>28</v>
      </c>
      <c r="F870" s="48">
        <v>2</v>
      </c>
      <c r="G870" s="48">
        <v>2</v>
      </c>
      <c r="H870" s="36">
        <v>583</v>
      </c>
      <c r="I870" s="36">
        <v>461</v>
      </c>
      <c r="J870" s="36">
        <v>318.23</v>
      </c>
      <c r="K870" s="29">
        <f>SUM(L870:O870)</f>
        <v>675100</v>
      </c>
      <c r="L870" s="35">
        <v>0</v>
      </c>
      <c r="M870" s="35">
        <v>0</v>
      </c>
      <c r="N870" s="35">
        <v>0</v>
      </c>
      <c r="O870" s="22">
        <v>675100</v>
      </c>
      <c r="P870" s="36">
        <f>K870/H870</f>
        <v>1157.9759862778731</v>
      </c>
      <c r="Q870" s="29">
        <v>9673</v>
      </c>
      <c r="R870" s="50" t="s">
        <v>77</v>
      </c>
      <c r="S870" s="10"/>
      <c r="T870" s="10"/>
      <c r="U870" s="10"/>
    </row>
    <row r="871" spans="1:21" s="3" customFormat="1" ht="21.95" customHeight="1" x14ac:dyDescent="0.25">
      <c r="A871" s="90" t="s">
        <v>1585</v>
      </c>
      <c r="B871" s="47" t="s">
        <v>734</v>
      </c>
      <c r="C871" s="46">
        <v>1941</v>
      </c>
      <c r="D871" s="39" t="s">
        <v>29</v>
      </c>
      <c r="E871" s="39" t="s">
        <v>28</v>
      </c>
      <c r="F871" s="48">
        <v>3</v>
      </c>
      <c r="G871" s="48">
        <v>1</v>
      </c>
      <c r="H871" s="36">
        <v>2826.3</v>
      </c>
      <c r="I871" s="36">
        <v>409.69</v>
      </c>
      <c r="J871" s="36">
        <v>400.1</v>
      </c>
      <c r="K871" s="29">
        <f t="shared" si="97"/>
        <v>7059430.0999999996</v>
      </c>
      <c r="L871" s="35">
        <v>0</v>
      </c>
      <c r="M871" s="35">
        <v>0</v>
      </c>
      <c r="N871" s="35">
        <v>0</v>
      </c>
      <c r="O871" s="22">
        <v>7059430.0999999996</v>
      </c>
      <c r="P871" s="36">
        <f t="shared" si="96"/>
        <v>2497.7638962601277</v>
      </c>
      <c r="Q871" s="29">
        <v>9673</v>
      </c>
      <c r="R871" s="50" t="s">
        <v>77</v>
      </c>
      <c r="S871" s="10"/>
      <c r="T871" s="10"/>
      <c r="U871" s="10"/>
    </row>
    <row r="872" spans="1:21" s="10" customFormat="1" ht="21.95" customHeight="1" x14ac:dyDescent="0.25">
      <c r="A872" s="90" t="s">
        <v>1586</v>
      </c>
      <c r="B872" s="47" t="s">
        <v>736</v>
      </c>
      <c r="C872" s="46">
        <v>1955</v>
      </c>
      <c r="D872" s="39" t="s">
        <v>29</v>
      </c>
      <c r="E872" s="39" t="s">
        <v>28</v>
      </c>
      <c r="F872" s="48">
        <v>4</v>
      </c>
      <c r="G872" s="48">
        <v>5</v>
      </c>
      <c r="H872" s="36">
        <v>5099.6000000000004</v>
      </c>
      <c r="I872" s="36">
        <v>596.20000000000005</v>
      </c>
      <c r="J872" s="36">
        <v>3063.5</v>
      </c>
      <c r="K872" s="29">
        <f t="shared" si="97"/>
        <v>12576729.199999999</v>
      </c>
      <c r="L872" s="35">
        <v>0</v>
      </c>
      <c r="M872" s="35">
        <v>0</v>
      </c>
      <c r="N872" s="35">
        <v>0</v>
      </c>
      <c r="O872" s="22">
        <v>12576729.199999999</v>
      </c>
      <c r="P872" s="36">
        <f t="shared" si="96"/>
        <v>2466.2187622558627</v>
      </c>
      <c r="Q872" s="29">
        <v>9673</v>
      </c>
      <c r="R872" s="50" t="s">
        <v>77</v>
      </c>
    </row>
    <row r="873" spans="1:21" s="3" customFormat="1" ht="21.95" customHeight="1" x14ac:dyDescent="0.25">
      <c r="A873" s="90" t="s">
        <v>1587</v>
      </c>
      <c r="B873" s="47" t="s">
        <v>737</v>
      </c>
      <c r="C873" s="46">
        <v>1947</v>
      </c>
      <c r="D873" s="39" t="s">
        <v>29</v>
      </c>
      <c r="E873" s="39" t="s">
        <v>28</v>
      </c>
      <c r="F873" s="48">
        <v>3</v>
      </c>
      <c r="G873" s="48">
        <v>1</v>
      </c>
      <c r="H873" s="36">
        <v>876.9</v>
      </c>
      <c r="I873" s="36">
        <v>0</v>
      </c>
      <c r="J873" s="36">
        <v>342.97</v>
      </c>
      <c r="K873" s="29">
        <f t="shared" si="97"/>
        <v>2328236.2999999998</v>
      </c>
      <c r="L873" s="35">
        <v>0</v>
      </c>
      <c r="M873" s="35">
        <v>0</v>
      </c>
      <c r="N873" s="35">
        <v>0</v>
      </c>
      <c r="O873" s="22">
        <v>2328236.2999999998</v>
      </c>
      <c r="P873" s="36">
        <f t="shared" si="96"/>
        <v>2655.0761774432658</v>
      </c>
      <c r="Q873" s="29">
        <v>9673</v>
      </c>
      <c r="R873" s="50" t="s">
        <v>77</v>
      </c>
      <c r="S873" s="10"/>
      <c r="T873" s="10"/>
      <c r="U873" s="10"/>
    </row>
    <row r="874" spans="1:21" s="3" customFormat="1" ht="21.95" customHeight="1" x14ac:dyDescent="0.25">
      <c r="A874" s="90" t="s">
        <v>1588</v>
      </c>
      <c r="B874" s="47" t="s">
        <v>738</v>
      </c>
      <c r="C874" s="46">
        <v>1958</v>
      </c>
      <c r="D874" s="39" t="s">
        <v>29</v>
      </c>
      <c r="E874" s="39" t="s">
        <v>28</v>
      </c>
      <c r="F874" s="48">
        <v>4</v>
      </c>
      <c r="G874" s="48">
        <v>4</v>
      </c>
      <c r="H874" s="49">
        <v>4231</v>
      </c>
      <c r="I874" s="49">
        <v>496.4</v>
      </c>
      <c r="J874" s="49">
        <v>2758.6</v>
      </c>
      <c r="K874" s="29">
        <f t="shared" si="97"/>
        <v>18335737</v>
      </c>
      <c r="L874" s="35">
        <v>0</v>
      </c>
      <c r="M874" s="35">
        <v>0</v>
      </c>
      <c r="N874" s="35">
        <v>0</v>
      </c>
      <c r="O874" s="22">
        <v>18335737</v>
      </c>
      <c r="P874" s="36">
        <f t="shared" si="96"/>
        <v>4333.6650909950367</v>
      </c>
      <c r="Q874" s="29">
        <v>9673</v>
      </c>
      <c r="R874" s="59" t="s">
        <v>78</v>
      </c>
      <c r="S874" s="10"/>
      <c r="T874" s="10"/>
      <c r="U874" s="10"/>
    </row>
    <row r="875" spans="1:21" s="3" customFormat="1" ht="21.95" customHeight="1" x14ac:dyDescent="0.25">
      <c r="A875" s="90" t="s">
        <v>1589</v>
      </c>
      <c r="B875" s="47" t="s">
        <v>739</v>
      </c>
      <c r="C875" s="46">
        <v>1955</v>
      </c>
      <c r="D875" s="39" t="s">
        <v>29</v>
      </c>
      <c r="E875" s="39" t="s">
        <v>28</v>
      </c>
      <c r="F875" s="48">
        <v>4</v>
      </c>
      <c r="G875" s="48">
        <v>4</v>
      </c>
      <c r="H875" s="36">
        <v>3564.8</v>
      </c>
      <c r="I875" s="36">
        <v>0</v>
      </c>
      <c r="J875" s="36">
        <v>1878.37</v>
      </c>
      <c r="K875" s="29">
        <f t="shared" si="97"/>
        <v>8851769.5999999996</v>
      </c>
      <c r="L875" s="35">
        <v>0</v>
      </c>
      <c r="M875" s="35">
        <v>0</v>
      </c>
      <c r="N875" s="35">
        <v>0</v>
      </c>
      <c r="O875" s="22">
        <v>8851769.5999999996</v>
      </c>
      <c r="P875" s="36">
        <f t="shared" si="96"/>
        <v>2483.1041292639138</v>
      </c>
      <c r="Q875" s="29">
        <v>9673</v>
      </c>
      <c r="R875" s="50" t="s">
        <v>77</v>
      </c>
      <c r="S875" s="10"/>
      <c r="T875" s="10"/>
      <c r="U875" s="10"/>
    </row>
    <row r="876" spans="1:21" s="3" customFormat="1" ht="21.95" customHeight="1" x14ac:dyDescent="0.25">
      <c r="A876" s="90" t="s">
        <v>1590</v>
      </c>
      <c r="B876" s="47" t="s">
        <v>740</v>
      </c>
      <c r="C876" s="46" t="s">
        <v>940</v>
      </c>
      <c r="D876" s="39" t="s">
        <v>29</v>
      </c>
      <c r="E876" s="39" t="s">
        <v>28</v>
      </c>
      <c r="F876" s="48">
        <v>3</v>
      </c>
      <c r="G876" s="48">
        <v>2</v>
      </c>
      <c r="H876" s="36">
        <v>637.29999999999995</v>
      </c>
      <c r="I876" s="36">
        <v>0</v>
      </c>
      <c r="J876" s="36">
        <v>637.29999999999995</v>
      </c>
      <c r="K876" s="29">
        <f t="shared" si="97"/>
        <v>3899250</v>
      </c>
      <c r="L876" s="35">
        <v>0</v>
      </c>
      <c r="M876" s="35">
        <v>0</v>
      </c>
      <c r="N876" s="35">
        <v>0</v>
      </c>
      <c r="O876" s="22">
        <v>3899250</v>
      </c>
      <c r="P876" s="36">
        <f t="shared" si="96"/>
        <v>6118.3900831633455</v>
      </c>
      <c r="Q876" s="29">
        <v>9673</v>
      </c>
      <c r="R876" s="50" t="s">
        <v>77</v>
      </c>
      <c r="S876" s="10"/>
      <c r="T876" s="10"/>
      <c r="U876" s="10"/>
    </row>
    <row r="877" spans="1:21" s="3" customFormat="1" ht="21.95" customHeight="1" x14ac:dyDescent="0.25">
      <c r="A877" s="90" t="s">
        <v>1591</v>
      </c>
      <c r="B877" s="47" t="s">
        <v>735</v>
      </c>
      <c r="C877" s="46">
        <v>1956</v>
      </c>
      <c r="D877" s="39" t="s">
        <v>29</v>
      </c>
      <c r="E877" s="39" t="s">
        <v>28</v>
      </c>
      <c r="F877" s="48">
        <v>4</v>
      </c>
      <c r="G877" s="48">
        <v>3</v>
      </c>
      <c r="H877" s="36">
        <v>2883.6</v>
      </c>
      <c r="I877" s="36">
        <v>314.89999999999998</v>
      </c>
      <c r="J877" s="36">
        <v>1427</v>
      </c>
      <c r="K877" s="29">
        <f>SUM(L877:O877)</f>
        <v>17250689.199999999</v>
      </c>
      <c r="L877" s="35">
        <v>0</v>
      </c>
      <c r="M877" s="35">
        <v>0</v>
      </c>
      <c r="N877" s="35">
        <v>0</v>
      </c>
      <c r="O877" s="22">
        <v>17250689.199999999</v>
      </c>
      <c r="P877" s="36">
        <f>K877/H877</f>
        <v>5982.3447080038841</v>
      </c>
      <c r="Q877" s="29">
        <v>9673</v>
      </c>
      <c r="R877" s="50" t="s">
        <v>77</v>
      </c>
      <c r="S877" s="10"/>
      <c r="T877" s="10"/>
      <c r="U877" s="10"/>
    </row>
    <row r="878" spans="1:21" s="3" customFormat="1" ht="21.95" customHeight="1" x14ac:dyDescent="0.25">
      <c r="A878" s="90" t="s">
        <v>1592</v>
      </c>
      <c r="B878" s="86" t="s">
        <v>743</v>
      </c>
      <c r="C878" s="46">
        <v>1959</v>
      </c>
      <c r="D878" s="39" t="s">
        <v>29</v>
      </c>
      <c r="E878" s="39" t="s">
        <v>28</v>
      </c>
      <c r="F878" s="48">
        <v>4</v>
      </c>
      <c r="G878" s="48">
        <v>4</v>
      </c>
      <c r="H878" s="36">
        <v>1938.28</v>
      </c>
      <c r="I878" s="36">
        <v>311.89999999999998</v>
      </c>
      <c r="J878" s="36">
        <v>1626.38</v>
      </c>
      <c r="K878" s="29">
        <f t="shared" si="97"/>
        <v>4567200</v>
      </c>
      <c r="L878" s="35">
        <v>0</v>
      </c>
      <c r="M878" s="35">
        <v>0</v>
      </c>
      <c r="N878" s="35">
        <v>0</v>
      </c>
      <c r="O878" s="22">
        <v>4567200</v>
      </c>
      <c r="P878" s="36">
        <f t="shared" si="96"/>
        <v>2356.3159089502033</v>
      </c>
      <c r="Q878" s="29">
        <v>9673</v>
      </c>
      <c r="R878" s="50" t="s">
        <v>78</v>
      </c>
      <c r="S878" s="10"/>
      <c r="T878" s="10"/>
      <c r="U878" s="10"/>
    </row>
    <row r="879" spans="1:21" s="3" customFormat="1" ht="21.95" customHeight="1" x14ac:dyDescent="0.25">
      <c r="A879" s="90" t="s">
        <v>1593</v>
      </c>
      <c r="B879" s="86" t="s">
        <v>744</v>
      </c>
      <c r="C879" s="46">
        <v>1955</v>
      </c>
      <c r="D879" s="39" t="s">
        <v>29</v>
      </c>
      <c r="E879" s="39" t="s">
        <v>28</v>
      </c>
      <c r="F879" s="48">
        <v>4</v>
      </c>
      <c r="G879" s="48">
        <v>3</v>
      </c>
      <c r="H879" s="36">
        <v>2047.48</v>
      </c>
      <c r="I879" s="36">
        <v>369.85</v>
      </c>
      <c r="J879" s="36">
        <v>1677.63</v>
      </c>
      <c r="K879" s="29">
        <f t="shared" si="97"/>
        <v>5282700</v>
      </c>
      <c r="L879" s="35">
        <v>0</v>
      </c>
      <c r="M879" s="35">
        <v>0</v>
      </c>
      <c r="N879" s="35">
        <v>0</v>
      </c>
      <c r="O879" s="22">
        <v>5282700</v>
      </c>
      <c r="P879" s="36">
        <f t="shared" si="96"/>
        <v>2580.0984625002443</v>
      </c>
      <c r="Q879" s="29">
        <v>9673</v>
      </c>
      <c r="R879" s="50" t="s">
        <v>77</v>
      </c>
      <c r="S879" s="10"/>
      <c r="T879" s="10"/>
      <c r="U879" s="10"/>
    </row>
    <row r="880" spans="1:21" s="3" customFormat="1" ht="21.95" customHeight="1" x14ac:dyDescent="0.25">
      <c r="A880" s="90" t="s">
        <v>1594</v>
      </c>
      <c r="B880" s="86" t="s">
        <v>745</v>
      </c>
      <c r="C880" s="46">
        <v>1960</v>
      </c>
      <c r="D880" s="39" t="s">
        <v>29</v>
      </c>
      <c r="E880" s="39" t="s">
        <v>28</v>
      </c>
      <c r="F880" s="48">
        <v>5</v>
      </c>
      <c r="G880" s="48">
        <v>4</v>
      </c>
      <c r="H880" s="36">
        <v>3190.4</v>
      </c>
      <c r="I880" s="36">
        <v>114.8</v>
      </c>
      <c r="J880" s="36">
        <v>3075.6</v>
      </c>
      <c r="K880" s="29">
        <f t="shared" si="97"/>
        <v>5733200</v>
      </c>
      <c r="L880" s="35">
        <v>0</v>
      </c>
      <c r="M880" s="35">
        <v>0</v>
      </c>
      <c r="N880" s="35">
        <v>0</v>
      </c>
      <c r="O880" s="22">
        <v>5733200</v>
      </c>
      <c r="P880" s="36">
        <f t="shared" si="96"/>
        <v>1797.0160481444332</v>
      </c>
      <c r="Q880" s="29">
        <v>9673</v>
      </c>
      <c r="R880" s="50" t="s">
        <v>79</v>
      </c>
      <c r="S880" s="10"/>
      <c r="T880" s="10"/>
      <c r="U880" s="10"/>
    </row>
    <row r="881" spans="1:21" s="3" customFormat="1" ht="21.95" customHeight="1" x14ac:dyDescent="0.25">
      <c r="A881" s="90" t="s">
        <v>1595</v>
      </c>
      <c r="B881" s="86" t="s">
        <v>746</v>
      </c>
      <c r="C881" s="46">
        <v>1960</v>
      </c>
      <c r="D881" s="39" t="s">
        <v>29</v>
      </c>
      <c r="E881" s="39" t="s">
        <v>28</v>
      </c>
      <c r="F881" s="48">
        <v>5</v>
      </c>
      <c r="G881" s="48">
        <v>4</v>
      </c>
      <c r="H881" s="36">
        <v>3167.72</v>
      </c>
      <c r="I881" s="36">
        <v>68.900000000000006</v>
      </c>
      <c r="J881" s="36">
        <v>3098.82</v>
      </c>
      <c r="K881" s="29">
        <f t="shared" si="97"/>
        <v>5696100</v>
      </c>
      <c r="L881" s="35">
        <v>0</v>
      </c>
      <c r="M881" s="35">
        <v>0</v>
      </c>
      <c r="N881" s="35">
        <v>0</v>
      </c>
      <c r="O881" s="22">
        <v>5696100</v>
      </c>
      <c r="P881" s="36">
        <f t="shared" si="96"/>
        <v>1798.1702928289117</v>
      </c>
      <c r="Q881" s="29">
        <v>9673</v>
      </c>
      <c r="R881" s="50" t="s">
        <v>79</v>
      </c>
      <c r="S881" s="10"/>
      <c r="T881" s="10"/>
      <c r="U881" s="10"/>
    </row>
    <row r="882" spans="1:21" s="10" customFormat="1" ht="21.95" customHeight="1" x14ac:dyDescent="0.25">
      <c r="A882" s="90" t="s">
        <v>1596</v>
      </c>
      <c r="B882" s="86" t="s">
        <v>741</v>
      </c>
      <c r="C882" s="46">
        <v>1960</v>
      </c>
      <c r="D882" s="39" t="s">
        <v>29</v>
      </c>
      <c r="E882" s="39" t="s">
        <v>28</v>
      </c>
      <c r="F882" s="48">
        <v>3</v>
      </c>
      <c r="G882" s="48">
        <v>2</v>
      </c>
      <c r="H882" s="36">
        <v>652.70000000000005</v>
      </c>
      <c r="I882" s="36">
        <v>0</v>
      </c>
      <c r="J882" s="36">
        <v>652.70000000000005</v>
      </c>
      <c r="K882" s="29">
        <f>SUM(L882:O882)</f>
        <v>5690800</v>
      </c>
      <c r="L882" s="35">
        <v>0</v>
      </c>
      <c r="M882" s="35">
        <v>0</v>
      </c>
      <c r="N882" s="35">
        <v>0</v>
      </c>
      <c r="O882" s="22">
        <v>5690800</v>
      </c>
      <c r="P882" s="36">
        <f>K882/H882</f>
        <v>8718.860119503599</v>
      </c>
      <c r="Q882" s="29">
        <v>9673</v>
      </c>
      <c r="R882" s="50" t="s">
        <v>79</v>
      </c>
    </row>
    <row r="883" spans="1:21" s="3" customFormat="1" ht="21.95" customHeight="1" x14ac:dyDescent="0.25">
      <c r="A883" s="90" t="s">
        <v>1597</v>
      </c>
      <c r="B883" s="86" t="s">
        <v>742</v>
      </c>
      <c r="C883" s="46">
        <v>1959</v>
      </c>
      <c r="D883" s="39" t="s">
        <v>29</v>
      </c>
      <c r="E883" s="39" t="s">
        <v>28</v>
      </c>
      <c r="F883" s="48">
        <v>3</v>
      </c>
      <c r="G883" s="48">
        <v>1</v>
      </c>
      <c r="H883" s="36">
        <v>989.3</v>
      </c>
      <c r="I883" s="36">
        <v>55.8</v>
      </c>
      <c r="J883" s="36">
        <v>933.5</v>
      </c>
      <c r="K883" s="29">
        <f>SUM(L883:O883)</f>
        <v>5372800</v>
      </c>
      <c r="L883" s="35">
        <v>0</v>
      </c>
      <c r="M883" s="35">
        <v>0</v>
      </c>
      <c r="N883" s="35">
        <v>0</v>
      </c>
      <c r="O883" s="22">
        <v>5372800</v>
      </c>
      <c r="P883" s="36">
        <f>K883/H883</f>
        <v>5430.9107449711919</v>
      </c>
      <c r="Q883" s="29">
        <v>9673</v>
      </c>
      <c r="R883" s="50" t="s">
        <v>78</v>
      </c>
      <c r="S883" s="10"/>
      <c r="T883" s="10"/>
      <c r="U883" s="10"/>
    </row>
    <row r="884" spans="1:21" s="3" customFormat="1" ht="23.1" customHeight="1" x14ac:dyDescent="0.25">
      <c r="A884" s="139" t="s">
        <v>1598</v>
      </c>
      <c r="B884" s="127" t="s">
        <v>747</v>
      </c>
      <c r="C884" s="120">
        <v>1956</v>
      </c>
      <c r="D884" s="115" t="s">
        <v>29</v>
      </c>
      <c r="E884" s="115" t="s">
        <v>28</v>
      </c>
      <c r="F884" s="121">
        <v>2</v>
      </c>
      <c r="G884" s="121">
        <v>2</v>
      </c>
      <c r="H884" s="154">
        <v>219.9</v>
      </c>
      <c r="I884" s="154">
        <v>105.1</v>
      </c>
      <c r="J884" s="154">
        <v>114.8</v>
      </c>
      <c r="K884" s="29">
        <f t="shared" si="97"/>
        <v>300000</v>
      </c>
      <c r="L884" s="35">
        <v>0</v>
      </c>
      <c r="M884" s="35">
        <v>0</v>
      </c>
      <c r="N884" s="35">
        <v>0</v>
      </c>
      <c r="O884" s="22">
        <v>300000</v>
      </c>
      <c r="P884" s="36">
        <f t="shared" si="96"/>
        <v>1364.256480218281</v>
      </c>
      <c r="Q884" s="29">
        <v>9673</v>
      </c>
      <c r="R884" s="50" t="s">
        <v>77</v>
      </c>
      <c r="S884" s="10"/>
      <c r="T884" s="10"/>
      <c r="U884" s="10"/>
    </row>
    <row r="885" spans="1:21" s="3" customFormat="1" ht="23.1" customHeight="1" x14ac:dyDescent="0.25">
      <c r="A885" s="139"/>
      <c r="B885" s="127"/>
      <c r="C885" s="120"/>
      <c r="D885" s="115"/>
      <c r="E885" s="115"/>
      <c r="F885" s="121"/>
      <c r="G885" s="121"/>
      <c r="H885" s="154"/>
      <c r="I885" s="154"/>
      <c r="J885" s="154"/>
      <c r="K885" s="29">
        <f>SUM(L885:O885)</f>
        <v>1735580</v>
      </c>
      <c r="L885" s="35">
        <v>0</v>
      </c>
      <c r="M885" s="35">
        <v>0</v>
      </c>
      <c r="N885" s="35">
        <v>0</v>
      </c>
      <c r="O885" s="22">
        <v>1735580</v>
      </c>
      <c r="P885" s="36">
        <f>K885/H884</f>
        <v>7892.5875397908139</v>
      </c>
      <c r="Q885" s="29">
        <v>9673</v>
      </c>
      <c r="R885" s="50" t="s">
        <v>78</v>
      </c>
      <c r="S885" s="10"/>
      <c r="T885" s="10"/>
      <c r="U885" s="10"/>
    </row>
    <row r="886" spans="1:21" s="3" customFormat="1" ht="23.1" customHeight="1" x14ac:dyDescent="0.25">
      <c r="A886" s="90" t="s">
        <v>1599</v>
      </c>
      <c r="B886" s="47" t="s">
        <v>748</v>
      </c>
      <c r="C886" s="46">
        <v>1957</v>
      </c>
      <c r="D886" s="39" t="s">
        <v>29</v>
      </c>
      <c r="E886" s="39" t="s">
        <v>28</v>
      </c>
      <c r="F886" s="48">
        <v>2</v>
      </c>
      <c r="G886" s="48">
        <v>2</v>
      </c>
      <c r="H886" s="36">
        <v>393.3</v>
      </c>
      <c r="I886" s="36">
        <v>0</v>
      </c>
      <c r="J886" s="36">
        <v>393.3</v>
      </c>
      <c r="K886" s="29">
        <f t="shared" si="97"/>
        <v>2245800</v>
      </c>
      <c r="L886" s="35">
        <v>0</v>
      </c>
      <c r="M886" s="35">
        <v>0</v>
      </c>
      <c r="N886" s="35">
        <v>0</v>
      </c>
      <c r="O886" s="22">
        <v>2245800</v>
      </c>
      <c r="P886" s="36">
        <f t="shared" si="96"/>
        <v>5710.144927536232</v>
      </c>
      <c r="Q886" s="29">
        <v>9673</v>
      </c>
      <c r="R886" s="50" t="s">
        <v>77</v>
      </c>
      <c r="S886" s="10"/>
      <c r="T886" s="10"/>
      <c r="U886" s="10"/>
    </row>
    <row r="887" spans="1:21" s="3" customFormat="1" ht="23.1" customHeight="1" x14ac:dyDescent="0.25">
      <c r="A887" s="139" t="s">
        <v>1600</v>
      </c>
      <c r="B887" s="127" t="s">
        <v>751</v>
      </c>
      <c r="C887" s="120">
        <v>1947</v>
      </c>
      <c r="D887" s="115" t="s">
        <v>29</v>
      </c>
      <c r="E887" s="115" t="s">
        <v>28</v>
      </c>
      <c r="F887" s="121">
        <v>2</v>
      </c>
      <c r="G887" s="121">
        <v>2</v>
      </c>
      <c r="H887" s="154">
        <v>496.56</v>
      </c>
      <c r="I887" s="154">
        <v>157.63999999999999</v>
      </c>
      <c r="J887" s="154">
        <v>338.92</v>
      </c>
      <c r="K887" s="29">
        <f>SUM(L887:O887)</f>
        <v>200000</v>
      </c>
      <c r="L887" s="35">
        <v>0</v>
      </c>
      <c r="M887" s="35">
        <v>0</v>
      </c>
      <c r="N887" s="35">
        <v>0</v>
      </c>
      <c r="O887" s="22">
        <v>200000</v>
      </c>
      <c r="P887" s="36">
        <f>K887/H887</f>
        <v>402.77106492669566</v>
      </c>
      <c r="Q887" s="29">
        <v>9673</v>
      </c>
      <c r="R887" s="50" t="s">
        <v>77</v>
      </c>
      <c r="S887" s="10"/>
      <c r="T887" s="10"/>
      <c r="U887" s="10"/>
    </row>
    <row r="888" spans="1:21" s="3" customFormat="1" ht="23.1" customHeight="1" x14ac:dyDescent="0.25">
      <c r="A888" s="139"/>
      <c r="B888" s="127"/>
      <c r="C888" s="120"/>
      <c r="D888" s="115"/>
      <c r="E888" s="115"/>
      <c r="F888" s="121"/>
      <c r="G888" s="121"/>
      <c r="H888" s="154"/>
      <c r="I888" s="154"/>
      <c r="J888" s="154"/>
      <c r="K888" s="29">
        <f>SUM(L888:O888)</f>
        <v>5381452.3899999997</v>
      </c>
      <c r="L888" s="35">
        <v>0</v>
      </c>
      <c r="M888" s="35">
        <v>0</v>
      </c>
      <c r="N888" s="35">
        <v>0</v>
      </c>
      <c r="O888" s="22">
        <v>5381452.3899999997</v>
      </c>
      <c r="P888" s="36">
        <f>K888/H887</f>
        <v>10837.466549863057</v>
      </c>
      <c r="Q888" s="29">
        <v>9673</v>
      </c>
      <c r="R888" s="50" t="s">
        <v>78</v>
      </c>
      <c r="S888" s="10"/>
      <c r="T888" s="10"/>
      <c r="U888" s="10"/>
    </row>
    <row r="889" spans="1:21" s="3" customFormat="1" ht="23.1" customHeight="1" x14ac:dyDescent="0.25">
      <c r="A889" s="90" t="s">
        <v>1601</v>
      </c>
      <c r="B889" s="47" t="s">
        <v>761</v>
      </c>
      <c r="C889" s="46">
        <v>1957</v>
      </c>
      <c r="D889" s="39" t="s">
        <v>29</v>
      </c>
      <c r="E889" s="39" t="s">
        <v>28</v>
      </c>
      <c r="F889" s="48">
        <v>3</v>
      </c>
      <c r="G889" s="48">
        <v>2</v>
      </c>
      <c r="H889" s="36">
        <v>628.11</v>
      </c>
      <c r="I889" s="36">
        <v>175.1</v>
      </c>
      <c r="J889" s="36">
        <v>453.01</v>
      </c>
      <c r="K889" s="29">
        <f>SUM(L889:O889)</f>
        <v>3724500</v>
      </c>
      <c r="L889" s="35">
        <v>0</v>
      </c>
      <c r="M889" s="35">
        <v>0</v>
      </c>
      <c r="N889" s="35">
        <v>0</v>
      </c>
      <c r="O889" s="22">
        <v>3724500</v>
      </c>
      <c r="P889" s="36">
        <f>K889/H889</f>
        <v>5929.6938434350668</v>
      </c>
      <c r="Q889" s="29">
        <v>9673</v>
      </c>
      <c r="R889" s="50" t="s">
        <v>77</v>
      </c>
      <c r="S889" s="10"/>
      <c r="T889" s="10"/>
      <c r="U889" s="10"/>
    </row>
    <row r="890" spans="1:21" s="3" customFormat="1" ht="23.1" customHeight="1" x14ac:dyDescent="0.25">
      <c r="A890" s="90" t="s">
        <v>1749</v>
      </c>
      <c r="B890" s="47" t="s">
        <v>749</v>
      </c>
      <c r="C890" s="46">
        <v>1959</v>
      </c>
      <c r="D890" s="39" t="s">
        <v>29</v>
      </c>
      <c r="E890" s="39" t="s">
        <v>28</v>
      </c>
      <c r="F890" s="48">
        <v>3</v>
      </c>
      <c r="G890" s="48">
        <v>3</v>
      </c>
      <c r="H890" s="36">
        <v>1147.8</v>
      </c>
      <c r="I890" s="36">
        <v>165.7</v>
      </c>
      <c r="J890" s="36">
        <v>982.1</v>
      </c>
      <c r="K890" s="29">
        <f t="shared" si="97"/>
        <v>2985710.6</v>
      </c>
      <c r="L890" s="35">
        <v>0</v>
      </c>
      <c r="M890" s="35">
        <v>0</v>
      </c>
      <c r="N890" s="35">
        <v>0</v>
      </c>
      <c r="O890" s="22">
        <v>2985710.6</v>
      </c>
      <c r="P890" s="36">
        <f t="shared" si="96"/>
        <v>2601.2463843875244</v>
      </c>
      <c r="Q890" s="29">
        <v>9673</v>
      </c>
      <c r="R890" s="50" t="s">
        <v>78</v>
      </c>
      <c r="S890" s="10"/>
      <c r="T890" s="10"/>
      <c r="U890" s="10"/>
    </row>
    <row r="891" spans="1:21" s="3" customFormat="1" ht="23.1" customHeight="1" x14ac:dyDescent="0.25">
      <c r="A891" s="90" t="s">
        <v>1602</v>
      </c>
      <c r="B891" s="47" t="s">
        <v>750</v>
      </c>
      <c r="C891" s="46">
        <v>1958</v>
      </c>
      <c r="D891" s="39" t="s">
        <v>29</v>
      </c>
      <c r="E891" s="39" t="s">
        <v>28</v>
      </c>
      <c r="F891" s="48">
        <v>4</v>
      </c>
      <c r="G891" s="48">
        <v>3</v>
      </c>
      <c r="H891" s="36">
        <v>2386.5</v>
      </c>
      <c r="I891" s="36">
        <v>866.8</v>
      </c>
      <c r="J891" s="36">
        <v>1519.7</v>
      </c>
      <c r="K891" s="29">
        <f t="shared" si="97"/>
        <v>5992035.5</v>
      </c>
      <c r="L891" s="35">
        <v>0</v>
      </c>
      <c r="M891" s="35">
        <v>0</v>
      </c>
      <c r="N891" s="35">
        <v>0</v>
      </c>
      <c r="O891" s="22">
        <v>5992035.5</v>
      </c>
      <c r="P891" s="36">
        <f t="shared" si="96"/>
        <v>2510.8047349675257</v>
      </c>
      <c r="Q891" s="29">
        <v>9673</v>
      </c>
      <c r="R891" s="59" t="s">
        <v>78</v>
      </c>
      <c r="S891" s="10"/>
      <c r="T891" s="10"/>
      <c r="U891" s="10"/>
    </row>
    <row r="892" spans="1:21" s="3" customFormat="1" ht="23.1" customHeight="1" x14ac:dyDescent="0.25">
      <c r="A892" s="90" t="s">
        <v>1603</v>
      </c>
      <c r="B892" s="47" t="s">
        <v>752</v>
      </c>
      <c r="C892" s="46">
        <v>1959</v>
      </c>
      <c r="D892" s="39" t="s">
        <v>29</v>
      </c>
      <c r="E892" s="39" t="s">
        <v>28</v>
      </c>
      <c r="F892" s="48">
        <v>3</v>
      </c>
      <c r="G892" s="48">
        <v>1</v>
      </c>
      <c r="H892" s="36">
        <v>1125.9100000000001</v>
      </c>
      <c r="I892" s="36">
        <v>62.6</v>
      </c>
      <c r="J892" s="36">
        <v>1063.31</v>
      </c>
      <c r="K892" s="29">
        <f t="shared" si="97"/>
        <v>2932583.57</v>
      </c>
      <c r="L892" s="35">
        <v>0</v>
      </c>
      <c r="M892" s="35">
        <v>0</v>
      </c>
      <c r="N892" s="35">
        <v>0</v>
      </c>
      <c r="O892" s="22">
        <v>2932583.57</v>
      </c>
      <c r="P892" s="36">
        <f t="shared" si="96"/>
        <v>2604.6340915348469</v>
      </c>
      <c r="Q892" s="29">
        <v>9673</v>
      </c>
      <c r="R892" s="50" t="s">
        <v>78</v>
      </c>
      <c r="S892" s="10"/>
      <c r="T892" s="10"/>
      <c r="U892" s="10"/>
    </row>
    <row r="893" spans="1:21" s="3" customFormat="1" ht="23.1" customHeight="1" x14ac:dyDescent="0.25">
      <c r="A893" s="90" t="s">
        <v>1604</v>
      </c>
      <c r="B893" s="47" t="s">
        <v>753</v>
      </c>
      <c r="C893" s="46">
        <v>1959</v>
      </c>
      <c r="D893" s="39" t="s">
        <v>29</v>
      </c>
      <c r="E893" s="39" t="s">
        <v>28</v>
      </c>
      <c r="F893" s="48">
        <v>3</v>
      </c>
      <c r="G893" s="48">
        <v>3</v>
      </c>
      <c r="H893" s="36">
        <v>1061.8</v>
      </c>
      <c r="I893" s="36">
        <v>90.9</v>
      </c>
      <c r="J893" s="36">
        <v>970.9</v>
      </c>
      <c r="K893" s="29">
        <f t="shared" si="97"/>
        <v>2776988.6</v>
      </c>
      <c r="L893" s="35">
        <v>0</v>
      </c>
      <c r="M893" s="35">
        <v>0</v>
      </c>
      <c r="N893" s="35">
        <v>0</v>
      </c>
      <c r="O893" s="22">
        <v>2776988.6</v>
      </c>
      <c r="P893" s="36">
        <f t="shared" si="96"/>
        <v>2615.3593897155774</v>
      </c>
      <c r="Q893" s="29">
        <v>9673</v>
      </c>
      <c r="R893" s="50" t="s">
        <v>78</v>
      </c>
      <c r="S893" s="10"/>
      <c r="T893" s="10"/>
      <c r="U893" s="10"/>
    </row>
    <row r="894" spans="1:21" s="3" customFormat="1" ht="23.1" customHeight="1" x14ac:dyDescent="0.25">
      <c r="A894" s="90" t="s">
        <v>1605</v>
      </c>
      <c r="B894" s="47" t="s">
        <v>754</v>
      </c>
      <c r="C894" s="46">
        <v>1960</v>
      </c>
      <c r="D894" s="39" t="s">
        <v>29</v>
      </c>
      <c r="E894" s="39" t="s">
        <v>28</v>
      </c>
      <c r="F894" s="48">
        <v>3</v>
      </c>
      <c r="G894" s="48">
        <v>3</v>
      </c>
      <c r="H894" s="36">
        <v>1093.9100000000001</v>
      </c>
      <c r="I894" s="36">
        <v>137.4</v>
      </c>
      <c r="J894" s="36">
        <v>956.51</v>
      </c>
      <c r="K894" s="29">
        <f t="shared" si="97"/>
        <v>2854919.57</v>
      </c>
      <c r="L894" s="35">
        <v>0</v>
      </c>
      <c r="M894" s="35">
        <v>0</v>
      </c>
      <c r="N894" s="35">
        <v>0</v>
      </c>
      <c r="O894" s="22">
        <v>2854919.57</v>
      </c>
      <c r="P894" s="36">
        <f t="shared" si="96"/>
        <v>2609.8303973818684</v>
      </c>
      <c r="Q894" s="29">
        <v>9673</v>
      </c>
      <c r="R894" s="50" t="s">
        <v>79</v>
      </c>
      <c r="S894" s="10"/>
      <c r="T894" s="10"/>
      <c r="U894" s="10"/>
    </row>
    <row r="895" spans="1:21" s="3" customFormat="1" ht="23.1" customHeight="1" x14ac:dyDescent="0.25">
      <c r="A895" s="90" t="s">
        <v>1606</v>
      </c>
      <c r="B895" s="47" t="s">
        <v>755</v>
      </c>
      <c r="C895" s="46">
        <v>1960</v>
      </c>
      <c r="D895" s="39" t="s">
        <v>29</v>
      </c>
      <c r="E895" s="39" t="s">
        <v>28</v>
      </c>
      <c r="F895" s="48">
        <v>2</v>
      </c>
      <c r="G895" s="48">
        <v>3</v>
      </c>
      <c r="H895" s="36">
        <v>563.55999999999995</v>
      </c>
      <c r="I895" s="36">
        <v>0</v>
      </c>
      <c r="J895" s="36">
        <v>563.55999999999995</v>
      </c>
      <c r="K895" s="29">
        <f t="shared" si="97"/>
        <v>2838870</v>
      </c>
      <c r="L895" s="35">
        <v>0</v>
      </c>
      <c r="M895" s="35">
        <v>0</v>
      </c>
      <c r="N895" s="35">
        <v>0</v>
      </c>
      <c r="O895" s="22">
        <v>2838870</v>
      </c>
      <c r="P895" s="36">
        <f t="shared" si="96"/>
        <v>5037.3873234438215</v>
      </c>
      <c r="Q895" s="29">
        <v>9673</v>
      </c>
      <c r="R895" s="50" t="s">
        <v>79</v>
      </c>
      <c r="S895" s="10"/>
      <c r="T895" s="10"/>
      <c r="U895" s="10"/>
    </row>
    <row r="896" spans="1:21" s="3" customFormat="1" ht="23.1" customHeight="1" x14ac:dyDescent="0.25">
      <c r="A896" s="90" t="s">
        <v>1607</v>
      </c>
      <c r="B896" s="47" t="s">
        <v>756</v>
      </c>
      <c r="C896" s="46">
        <v>1958</v>
      </c>
      <c r="D896" s="39" t="s">
        <v>29</v>
      </c>
      <c r="E896" s="39" t="s">
        <v>28</v>
      </c>
      <c r="F896" s="48">
        <v>2</v>
      </c>
      <c r="G896" s="48">
        <v>1</v>
      </c>
      <c r="H896" s="36">
        <v>278.3</v>
      </c>
      <c r="I896" s="36">
        <v>0</v>
      </c>
      <c r="J896" s="36">
        <v>278.3</v>
      </c>
      <c r="K896" s="29">
        <f t="shared" si="97"/>
        <v>1657500</v>
      </c>
      <c r="L896" s="35">
        <v>0</v>
      </c>
      <c r="M896" s="35">
        <v>0</v>
      </c>
      <c r="N896" s="35">
        <v>0</v>
      </c>
      <c r="O896" s="22">
        <v>1657500</v>
      </c>
      <c r="P896" s="36">
        <f t="shared" si="96"/>
        <v>5955.8030901904422</v>
      </c>
      <c r="Q896" s="29">
        <v>9673</v>
      </c>
      <c r="R896" s="59" t="s">
        <v>78</v>
      </c>
      <c r="S896" s="10"/>
      <c r="T896" s="10"/>
      <c r="U896" s="10"/>
    </row>
    <row r="897" spans="1:21" s="3" customFormat="1" ht="23.1" customHeight="1" x14ac:dyDescent="0.25">
      <c r="A897" s="90" t="s">
        <v>1608</v>
      </c>
      <c r="B897" s="47" t="s">
        <v>757</v>
      </c>
      <c r="C897" s="46">
        <v>1959</v>
      </c>
      <c r="D897" s="39" t="s">
        <v>29</v>
      </c>
      <c r="E897" s="39" t="s">
        <v>28</v>
      </c>
      <c r="F897" s="48">
        <v>2</v>
      </c>
      <c r="G897" s="48">
        <v>1</v>
      </c>
      <c r="H897" s="36">
        <v>279</v>
      </c>
      <c r="I897" s="36">
        <v>0</v>
      </c>
      <c r="J897" s="36">
        <v>279</v>
      </c>
      <c r="K897" s="29">
        <f t="shared" si="97"/>
        <v>1673400</v>
      </c>
      <c r="L897" s="35">
        <v>0</v>
      </c>
      <c r="M897" s="35">
        <v>0</v>
      </c>
      <c r="N897" s="35">
        <v>0</v>
      </c>
      <c r="O897" s="22">
        <v>1673400</v>
      </c>
      <c r="P897" s="36">
        <f t="shared" si="96"/>
        <v>5997.8494623655915</v>
      </c>
      <c r="Q897" s="29">
        <v>9673</v>
      </c>
      <c r="R897" s="50" t="s">
        <v>78</v>
      </c>
      <c r="S897" s="10"/>
      <c r="T897" s="10"/>
      <c r="U897" s="10"/>
    </row>
    <row r="898" spans="1:21" s="3" customFormat="1" ht="23.1" customHeight="1" x14ac:dyDescent="0.25">
      <c r="A898" s="90" t="s">
        <v>1609</v>
      </c>
      <c r="B898" s="47" t="s">
        <v>758</v>
      </c>
      <c r="C898" s="46">
        <v>1956</v>
      </c>
      <c r="D898" s="39" t="s">
        <v>29</v>
      </c>
      <c r="E898" s="39" t="s">
        <v>28</v>
      </c>
      <c r="F898" s="48">
        <v>2</v>
      </c>
      <c r="G898" s="48">
        <v>2</v>
      </c>
      <c r="H898" s="36">
        <v>620.42999999999995</v>
      </c>
      <c r="I898" s="36">
        <v>0</v>
      </c>
      <c r="J898" s="36">
        <v>620.42999999999995</v>
      </c>
      <c r="K898" s="29">
        <f t="shared" si="97"/>
        <v>3352440</v>
      </c>
      <c r="L898" s="35">
        <v>0</v>
      </c>
      <c r="M898" s="35">
        <v>0</v>
      </c>
      <c r="N898" s="35">
        <v>0</v>
      </c>
      <c r="O898" s="22">
        <v>3352440</v>
      </c>
      <c r="P898" s="36">
        <f t="shared" si="96"/>
        <v>5403.4137614235296</v>
      </c>
      <c r="Q898" s="29">
        <v>9673</v>
      </c>
      <c r="R898" s="50" t="s">
        <v>77</v>
      </c>
      <c r="S898" s="10"/>
      <c r="T898" s="10"/>
      <c r="U898" s="10"/>
    </row>
    <row r="899" spans="1:21" s="3" customFormat="1" ht="23.1" customHeight="1" x14ac:dyDescent="0.25">
      <c r="A899" s="90" t="s">
        <v>1610</v>
      </c>
      <c r="B899" s="47" t="s">
        <v>759</v>
      </c>
      <c r="C899" s="46">
        <v>1935</v>
      </c>
      <c r="D899" s="39" t="s">
        <v>29</v>
      </c>
      <c r="E899" s="39" t="s">
        <v>28</v>
      </c>
      <c r="F899" s="48">
        <v>2</v>
      </c>
      <c r="G899" s="48">
        <v>2</v>
      </c>
      <c r="H899" s="36">
        <v>549.70000000000005</v>
      </c>
      <c r="I899" s="36">
        <v>0</v>
      </c>
      <c r="J899" s="36">
        <v>549.70000000000005</v>
      </c>
      <c r="K899" s="29">
        <f t="shared" si="97"/>
        <v>2212102</v>
      </c>
      <c r="L899" s="35">
        <v>0</v>
      </c>
      <c r="M899" s="35">
        <v>0</v>
      </c>
      <c r="N899" s="35">
        <v>0</v>
      </c>
      <c r="O899" s="22">
        <v>2212102</v>
      </c>
      <c r="P899" s="36">
        <f t="shared" si="96"/>
        <v>4024.1986538111696</v>
      </c>
      <c r="Q899" s="29">
        <v>9673</v>
      </c>
      <c r="R899" s="59" t="s">
        <v>77</v>
      </c>
      <c r="S899" s="10"/>
      <c r="T899" s="10"/>
      <c r="U899" s="10"/>
    </row>
    <row r="900" spans="1:21" s="3" customFormat="1" ht="23.1" customHeight="1" x14ac:dyDescent="0.25">
      <c r="A900" s="90" t="s">
        <v>1611</v>
      </c>
      <c r="B900" s="47" t="s">
        <v>760</v>
      </c>
      <c r="C900" s="46">
        <v>1959</v>
      </c>
      <c r="D900" s="39" t="s">
        <v>29</v>
      </c>
      <c r="E900" s="39" t="s">
        <v>28</v>
      </c>
      <c r="F900" s="48">
        <v>2</v>
      </c>
      <c r="G900" s="48">
        <v>2</v>
      </c>
      <c r="H900" s="36">
        <v>849.82</v>
      </c>
      <c r="I900" s="36">
        <v>0</v>
      </c>
      <c r="J900" s="36">
        <v>849.82</v>
      </c>
      <c r="K900" s="29">
        <f t="shared" si="97"/>
        <v>2320000</v>
      </c>
      <c r="L900" s="35">
        <v>0</v>
      </c>
      <c r="M900" s="35">
        <v>0</v>
      </c>
      <c r="N900" s="35">
        <v>0</v>
      </c>
      <c r="O900" s="22">
        <v>2320000</v>
      </c>
      <c r="P900" s="36">
        <f t="shared" si="96"/>
        <v>2729.9898802099265</v>
      </c>
      <c r="Q900" s="29">
        <v>9673</v>
      </c>
      <c r="R900" s="50" t="s">
        <v>78</v>
      </c>
      <c r="S900" s="10"/>
      <c r="T900" s="10"/>
      <c r="U900" s="10"/>
    </row>
    <row r="901" spans="1:21" s="3" customFormat="1" ht="23.1" customHeight="1" x14ac:dyDescent="0.25">
      <c r="A901" s="90" t="s">
        <v>1612</v>
      </c>
      <c r="B901" s="47" t="s">
        <v>762</v>
      </c>
      <c r="C901" s="46">
        <v>1958</v>
      </c>
      <c r="D901" s="39" t="s">
        <v>29</v>
      </c>
      <c r="E901" s="39" t="s">
        <v>28</v>
      </c>
      <c r="F901" s="48">
        <v>2</v>
      </c>
      <c r="G901" s="48">
        <v>1</v>
      </c>
      <c r="H901" s="36">
        <v>369.52</v>
      </c>
      <c r="I901" s="36">
        <v>0</v>
      </c>
      <c r="J901" s="36">
        <v>369.52</v>
      </c>
      <c r="K901" s="29">
        <f t="shared" si="97"/>
        <v>1572700</v>
      </c>
      <c r="L901" s="35">
        <v>0</v>
      </c>
      <c r="M901" s="35">
        <v>0</v>
      </c>
      <c r="N901" s="35">
        <v>0</v>
      </c>
      <c r="O901" s="22">
        <v>1572700</v>
      </c>
      <c r="P901" s="36">
        <f t="shared" si="96"/>
        <v>4256.061918164105</v>
      </c>
      <c r="Q901" s="29">
        <v>9673</v>
      </c>
      <c r="R901" s="59" t="s">
        <v>78</v>
      </c>
      <c r="S901" s="10"/>
      <c r="T901" s="10"/>
      <c r="U901" s="10"/>
    </row>
    <row r="902" spans="1:21" s="3" customFormat="1" ht="23.1" customHeight="1" x14ac:dyDescent="0.25">
      <c r="A902" s="90" t="s">
        <v>1613</v>
      </c>
      <c r="B902" s="47" t="s">
        <v>763</v>
      </c>
      <c r="C902" s="46">
        <v>1955</v>
      </c>
      <c r="D902" s="39" t="s">
        <v>29</v>
      </c>
      <c r="E902" s="39" t="s">
        <v>28</v>
      </c>
      <c r="F902" s="48">
        <v>2</v>
      </c>
      <c r="G902" s="48">
        <v>2</v>
      </c>
      <c r="H902" s="36">
        <v>965.54</v>
      </c>
      <c r="I902" s="36">
        <v>0</v>
      </c>
      <c r="J902" s="36">
        <v>965.54</v>
      </c>
      <c r="K902" s="29">
        <f t="shared" si="97"/>
        <v>4471800</v>
      </c>
      <c r="L902" s="35">
        <v>0</v>
      </c>
      <c r="M902" s="35">
        <v>0</v>
      </c>
      <c r="N902" s="35">
        <v>0</v>
      </c>
      <c r="O902" s="22">
        <v>4471800</v>
      </c>
      <c r="P902" s="36">
        <f t="shared" si="96"/>
        <v>4631.3979741906087</v>
      </c>
      <c r="Q902" s="29">
        <v>9673</v>
      </c>
      <c r="R902" s="50" t="s">
        <v>77</v>
      </c>
      <c r="S902" s="10"/>
      <c r="T902" s="10"/>
      <c r="U902" s="10"/>
    </row>
    <row r="903" spans="1:21" s="3" customFormat="1" ht="23.1" customHeight="1" x14ac:dyDescent="0.25">
      <c r="A903" s="90" t="s">
        <v>1614</v>
      </c>
      <c r="B903" s="47" t="s">
        <v>767</v>
      </c>
      <c r="C903" s="46">
        <v>1958</v>
      </c>
      <c r="D903" s="39" t="s">
        <v>29</v>
      </c>
      <c r="E903" s="39" t="s">
        <v>28</v>
      </c>
      <c r="F903" s="48">
        <v>2</v>
      </c>
      <c r="G903" s="48">
        <v>1</v>
      </c>
      <c r="H903" s="36">
        <v>429.14</v>
      </c>
      <c r="I903" s="36">
        <v>152.69999999999999</v>
      </c>
      <c r="J903" s="36">
        <v>276.44</v>
      </c>
      <c r="K903" s="29">
        <f>SUM(L903:O903)</f>
        <v>3642477.78</v>
      </c>
      <c r="L903" s="35">
        <v>0</v>
      </c>
      <c r="M903" s="35">
        <v>0</v>
      </c>
      <c r="N903" s="35">
        <v>0</v>
      </c>
      <c r="O903" s="22">
        <v>3642477.78</v>
      </c>
      <c r="P903" s="36">
        <f>K903/H903</f>
        <v>8487.8542666728808</v>
      </c>
      <c r="Q903" s="29">
        <v>9673</v>
      </c>
      <c r="R903" s="59" t="s">
        <v>78</v>
      </c>
      <c r="S903" s="10"/>
      <c r="T903" s="10"/>
      <c r="U903" s="10"/>
    </row>
    <row r="904" spans="1:21" s="3" customFormat="1" ht="23.1" customHeight="1" x14ac:dyDescent="0.25">
      <c r="A904" s="90" t="s">
        <v>1615</v>
      </c>
      <c r="B904" s="47" t="s">
        <v>768</v>
      </c>
      <c r="C904" s="46">
        <v>1953</v>
      </c>
      <c r="D904" s="39" t="s">
        <v>29</v>
      </c>
      <c r="E904" s="39" t="s">
        <v>28</v>
      </c>
      <c r="F904" s="48">
        <v>2</v>
      </c>
      <c r="G904" s="48">
        <v>2</v>
      </c>
      <c r="H904" s="36">
        <v>1280.4000000000001</v>
      </c>
      <c r="I904" s="36">
        <v>499.6</v>
      </c>
      <c r="J904" s="36">
        <v>780.8</v>
      </c>
      <c r="K904" s="29">
        <f>SUM(L904:O904)</f>
        <v>9579970.8000000007</v>
      </c>
      <c r="L904" s="35">
        <v>0</v>
      </c>
      <c r="M904" s="35">
        <v>0</v>
      </c>
      <c r="N904" s="35">
        <v>0</v>
      </c>
      <c r="O904" s="22">
        <v>9579970.8000000007</v>
      </c>
      <c r="P904" s="36">
        <f>K904/H904</f>
        <v>7482.0140581068417</v>
      </c>
      <c r="Q904" s="29">
        <v>9673</v>
      </c>
      <c r="R904" s="50" t="s">
        <v>77</v>
      </c>
      <c r="S904" s="10"/>
      <c r="T904" s="10"/>
      <c r="U904" s="10"/>
    </row>
    <row r="905" spans="1:21" s="3" customFormat="1" ht="23.1" customHeight="1" x14ac:dyDescent="0.25">
      <c r="A905" s="90" t="s">
        <v>1616</v>
      </c>
      <c r="B905" s="47" t="s">
        <v>764</v>
      </c>
      <c r="C905" s="46">
        <v>1959</v>
      </c>
      <c r="D905" s="39" t="s">
        <v>29</v>
      </c>
      <c r="E905" s="39" t="s">
        <v>28</v>
      </c>
      <c r="F905" s="48">
        <v>3</v>
      </c>
      <c r="G905" s="48">
        <v>2</v>
      </c>
      <c r="H905" s="36">
        <v>1983.99</v>
      </c>
      <c r="I905" s="36">
        <v>1016.49</v>
      </c>
      <c r="J905" s="36">
        <v>967.5</v>
      </c>
      <c r="K905" s="29">
        <f t="shared" si="97"/>
        <v>2611500</v>
      </c>
      <c r="L905" s="35">
        <v>0</v>
      </c>
      <c r="M905" s="35">
        <v>0</v>
      </c>
      <c r="N905" s="35">
        <v>0</v>
      </c>
      <c r="O905" s="22">
        <v>2611500</v>
      </c>
      <c r="P905" s="36">
        <f t="shared" si="96"/>
        <v>1316.2868764459499</v>
      </c>
      <c r="Q905" s="29">
        <v>9673</v>
      </c>
      <c r="R905" s="50" t="s">
        <v>78</v>
      </c>
      <c r="S905" s="10"/>
      <c r="T905" s="10"/>
      <c r="U905" s="10"/>
    </row>
    <row r="906" spans="1:21" s="3" customFormat="1" ht="23.1" customHeight="1" x14ac:dyDescent="0.25">
      <c r="A906" s="139" t="s">
        <v>1617</v>
      </c>
      <c r="B906" s="127" t="s">
        <v>765</v>
      </c>
      <c r="C906" s="120">
        <v>1948</v>
      </c>
      <c r="D906" s="115" t="s">
        <v>29</v>
      </c>
      <c r="E906" s="115" t="s">
        <v>28</v>
      </c>
      <c r="F906" s="121">
        <v>2</v>
      </c>
      <c r="G906" s="121">
        <v>2</v>
      </c>
      <c r="H906" s="154">
        <v>463.51</v>
      </c>
      <c r="I906" s="154">
        <v>153.88999999999999</v>
      </c>
      <c r="J906" s="154">
        <v>309.62</v>
      </c>
      <c r="K906" s="29">
        <f t="shared" si="97"/>
        <v>300000</v>
      </c>
      <c r="L906" s="35">
        <v>0</v>
      </c>
      <c r="M906" s="35">
        <v>0</v>
      </c>
      <c r="N906" s="35">
        <v>0</v>
      </c>
      <c r="O906" s="22">
        <v>300000</v>
      </c>
      <c r="P906" s="36">
        <f t="shared" si="96"/>
        <v>647.23522685594708</v>
      </c>
      <c r="Q906" s="29">
        <v>9673</v>
      </c>
      <c r="R906" s="50" t="s">
        <v>77</v>
      </c>
      <c r="S906" s="10"/>
      <c r="T906" s="10"/>
      <c r="U906" s="10"/>
    </row>
    <row r="907" spans="1:21" s="3" customFormat="1" ht="23.1" customHeight="1" x14ac:dyDescent="0.25">
      <c r="A907" s="139"/>
      <c r="B907" s="127"/>
      <c r="C907" s="120"/>
      <c r="D907" s="115"/>
      <c r="E907" s="115"/>
      <c r="F907" s="121"/>
      <c r="G907" s="121"/>
      <c r="H907" s="154"/>
      <c r="I907" s="154"/>
      <c r="J907" s="154"/>
      <c r="K907" s="29">
        <f>SUM(L907:O907)</f>
        <v>2871900</v>
      </c>
      <c r="L907" s="35">
        <v>0</v>
      </c>
      <c r="M907" s="35">
        <v>0</v>
      </c>
      <c r="N907" s="35">
        <v>0</v>
      </c>
      <c r="O907" s="22">
        <v>2871900</v>
      </c>
      <c r="P907" s="36">
        <f>K907/H906</f>
        <v>6195.9828266919812</v>
      </c>
      <c r="Q907" s="29">
        <v>9673</v>
      </c>
      <c r="R907" s="50" t="s">
        <v>78</v>
      </c>
      <c r="S907" s="10"/>
      <c r="T907" s="10"/>
      <c r="U907" s="10"/>
    </row>
    <row r="908" spans="1:21" s="3" customFormat="1" ht="23.1" customHeight="1" x14ac:dyDescent="0.25">
      <c r="A908" s="90" t="s">
        <v>1618</v>
      </c>
      <c r="B908" s="47" t="s">
        <v>766</v>
      </c>
      <c r="C908" s="46">
        <v>1956</v>
      </c>
      <c r="D908" s="39" t="s">
        <v>29</v>
      </c>
      <c r="E908" s="39" t="s">
        <v>28</v>
      </c>
      <c r="F908" s="48">
        <v>2</v>
      </c>
      <c r="G908" s="48">
        <v>1</v>
      </c>
      <c r="H908" s="36">
        <v>768</v>
      </c>
      <c r="I908" s="36">
        <v>139.19999999999999</v>
      </c>
      <c r="J908" s="36">
        <v>628.79999999999995</v>
      </c>
      <c r="K908" s="29">
        <f t="shared" si="97"/>
        <v>4122000</v>
      </c>
      <c r="L908" s="35">
        <v>0</v>
      </c>
      <c r="M908" s="35">
        <v>0</v>
      </c>
      <c r="N908" s="35">
        <v>0</v>
      </c>
      <c r="O908" s="22">
        <v>4122000</v>
      </c>
      <c r="P908" s="36">
        <f t="shared" si="96"/>
        <v>5367.1875</v>
      </c>
      <c r="Q908" s="29">
        <v>9673</v>
      </c>
      <c r="R908" s="50" t="s">
        <v>77</v>
      </c>
      <c r="S908" s="10"/>
      <c r="T908" s="10"/>
      <c r="U908" s="10"/>
    </row>
    <row r="909" spans="1:21" ht="23.1" customHeight="1" x14ac:dyDescent="0.25">
      <c r="A909" s="90" t="s">
        <v>1619</v>
      </c>
      <c r="B909" s="31" t="s">
        <v>1832</v>
      </c>
      <c r="C909" s="46">
        <v>1948</v>
      </c>
      <c r="D909" s="46" t="s">
        <v>29</v>
      </c>
      <c r="E909" s="46" t="s">
        <v>28</v>
      </c>
      <c r="F909" s="48">
        <v>2</v>
      </c>
      <c r="G909" s="48">
        <v>2</v>
      </c>
      <c r="H909" s="49">
        <v>523.5</v>
      </c>
      <c r="I909" s="49">
        <v>509.4</v>
      </c>
      <c r="J909" s="49">
        <v>298.17</v>
      </c>
      <c r="K909" s="36">
        <f>SUM(L909:O909)</f>
        <v>2529171.04</v>
      </c>
      <c r="L909" s="36">
        <v>0</v>
      </c>
      <c r="M909" s="36">
        <v>0</v>
      </c>
      <c r="N909" s="36">
        <v>0</v>
      </c>
      <c r="O909" s="22">
        <v>2529171.04</v>
      </c>
      <c r="P909" s="36">
        <f>K909/H909</f>
        <v>4831.2722827125117</v>
      </c>
      <c r="Q909" s="36">
        <v>9673</v>
      </c>
      <c r="R909" s="50" t="s">
        <v>77</v>
      </c>
    </row>
    <row r="910" spans="1:21" s="3" customFormat="1" ht="23.1" customHeight="1" x14ac:dyDescent="0.25">
      <c r="A910" s="90" t="s">
        <v>1620</v>
      </c>
      <c r="B910" s="31" t="s">
        <v>1781</v>
      </c>
      <c r="C910" s="46">
        <v>1948</v>
      </c>
      <c r="D910" s="46" t="s">
        <v>29</v>
      </c>
      <c r="E910" s="46" t="s">
        <v>28</v>
      </c>
      <c r="F910" s="48">
        <v>2</v>
      </c>
      <c r="G910" s="48">
        <v>1</v>
      </c>
      <c r="H910" s="49">
        <v>760.9</v>
      </c>
      <c r="I910" s="49">
        <v>584.57000000000005</v>
      </c>
      <c r="J910" s="49">
        <v>135.5</v>
      </c>
      <c r="K910" s="29">
        <f>SUM(L910:O910)</f>
        <v>5839710</v>
      </c>
      <c r="L910" s="35">
        <v>0</v>
      </c>
      <c r="M910" s="35">
        <v>0</v>
      </c>
      <c r="N910" s="35">
        <v>0</v>
      </c>
      <c r="O910" s="22">
        <v>5839710</v>
      </c>
      <c r="P910" s="36">
        <f t="shared" si="96"/>
        <v>7674.7404389538706</v>
      </c>
      <c r="Q910" s="29">
        <v>9674</v>
      </c>
      <c r="R910" s="50" t="s">
        <v>77</v>
      </c>
      <c r="S910" s="10"/>
      <c r="T910" s="10"/>
      <c r="U910" s="10"/>
    </row>
    <row r="911" spans="1:21" s="3" customFormat="1" ht="23.1" customHeight="1" x14ac:dyDescent="0.25">
      <c r="A911" s="90" t="s">
        <v>1621</v>
      </c>
      <c r="B911" s="47" t="s">
        <v>769</v>
      </c>
      <c r="C911" s="46">
        <v>1951</v>
      </c>
      <c r="D911" s="39" t="s">
        <v>29</v>
      </c>
      <c r="E911" s="39" t="s">
        <v>28</v>
      </c>
      <c r="F911" s="48">
        <v>3</v>
      </c>
      <c r="G911" s="48">
        <v>2</v>
      </c>
      <c r="H911" s="36">
        <v>1867.95</v>
      </c>
      <c r="I911" s="36">
        <v>60.4</v>
      </c>
      <c r="J911" s="36">
        <v>1074.0999999999999</v>
      </c>
      <c r="K911" s="29">
        <f t="shared" si="97"/>
        <v>8362280</v>
      </c>
      <c r="L911" s="35">
        <v>0</v>
      </c>
      <c r="M911" s="35">
        <v>0</v>
      </c>
      <c r="N911" s="35">
        <v>0</v>
      </c>
      <c r="O911" s="22">
        <v>8362280</v>
      </c>
      <c r="P911" s="36">
        <f t="shared" si="96"/>
        <v>4476.7151155009506</v>
      </c>
      <c r="Q911" s="29">
        <v>9673</v>
      </c>
      <c r="R911" s="50" t="s">
        <v>77</v>
      </c>
      <c r="S911" s="10"/>
      <c r="T911" s="10"/>
      <c r="U911" s="10"/>
    </row>
    <row r="912" spans="1:21" s="3" customFormat="1" ht="23.1" customHeight="1" x14ac:dyDescent="0.25">
      <c r="A912" s="90" t="s">
        <v>1622</v>
      </c>
      <c r="B912" s="47" t="s">
        <v>775</v>
      </c>
      <c r="C912" s="39">
        <v>1960</v>
      </c>
      <c r="D912" s="39" t="s">
        <v>29</v>
      </c>
      <c r="E912" s="39" t="s">
        <v>28</v>
      </c>
      <c r="F912" s="41">
        <v>2</v>
      </c>
      <c r="G912" s="41">
        <v>1</v>
      </c>
      <c r="H912" s="22">
        <v>275.66000000000003</v>
      </c>
      <c r="I912" s="22">
        <v>0</v>
      </c>
      <c r="J912" s="22">
        <v>275.66000000000003</v>
      </c>
      <c r="K912" s="29">
        <f>SUM(L912:O912)</f>
        <v>1599200</v>
      </c>
      <c r="L912" s="35">
        <v>0</v>
      </c>
      <c r="M912" s="35">
        <v>0</v>
      </c>
      <c r="N912" s="35">
        <v>0</v>
      </c>
      <c r="O912" s="22">
        <v>1599200</v>
      </c>
      <c r="P912" s="36">
        <f>K912/H912</f>
        <v>5801.3494885003256</v>
      </c>
      <c r="Q912" s="29">
        <v>9673</v>
      </c>
      <c r="R912" s="50" t="s">
        <v>79</v>
      </c>
      <c r="S912" s="69"/>
      <c r="T912" s="69"/>
      <c r="U912" s="10"/>
    </row>
    <row r="913" spans="1:21" s="3" customFormat="1" ht="23.1" customHeight="1" x14ac:dyDescent="0.25">
      <c r="A913" s="90" t="s">
        <v>1623</v>
      </c>
      <c r="B913" s="47" t="s">
        <v>776</v>
      </c>
      <c r="C913" s="39">
        <v>1960</v>
      </c>
      <c r="D913" s="39" t="s">
        <v>29</v>
      </c>
      <c r="E913" s="39" t="s">
        <v>28</v>
      </c>
      <c r="F913" s="41">
        <v>2</v>
      </c>
      <c r="G913" s="41">
        <v>1</v>
      </c>
      <c r="H913" s="49">
        <v>305.7</v>
      </c>
      <c r="I913" s="49">
        <v>280.7</v>
      </c>
      <c r="J913" s="49">
        <v>180.84</v>
      </c>
      <c r="K913" s="29">
        <f>SUM(L913:O913)</f>
        <v>1215950</v>
      </c>
      <c r="L913" s="35">
        <v>0</v>
      </c>
      <c r="M913" s="35">
        <v>0</v>
      </c>
      <c r="N913" s="35">
        <v>0</v>
      </c>
      <c r="O913" s="22">
        <v>1215950</v>
      </c>
      <c r="P913" s="36">
        <f>K913/H913</f>
        <v>3977.5924108603208</v>
      </c>
      <c r="Q913" s="29">
        <v>9673</v>
      </c>
      <c r="R913" s="50" t="s">
        <v>79</v>
      </c>
      <c r="S913" s="10"/>
      <c r="T913" s="10"/>
      <c r="U913" s="10"/>
    </row>
    <row r="914" spans="1:21" s="3" customFormat="1" ht="23.1" customHeight="1" x14ac:dyDescent="0.25">
      <c r="A914" s="90" t="s">
        <v>1624</v>
      </c>
      <c r="B914" s="47" t="s">
        <v>777</v>
      </c>
      <c r="C914" s="39">
        <v>1959</v>
      </c>
      <c r="D914" s="39" t="s">
        <v>29</v>
      </c>
      <c r="E914" s="39" t="s">
        <v>28</v>
      </c>
      <c r="F914" s="41">
        <v>2</v>
      </c>
      <c r="G914" s="41">
        <v>1</v>
      </c>
      <c r="H914" s="22">
        <v>274.16000000000003</v>
      </c>
      <c r="I914" s="22">
        <v>0</v>
      </c>
      <c r="J914" s="22">
        <v>274.16000000000003</v>
      </c>
      <c r="K914" s="29">
        <f>SUM(L914:O914)</f>
        <v>1257350</v>
      </c>
      <c r="L914" s="35">
        <v>0</v>
      </c>
      <c r="M914" s="35">
        <v>0</v>
      </c>
      <c r="N914" s="35">
        <v>0</v>
      </c>
      <c r="O914" s="22">
        <v>1257350</v>
      </c>
      <c r="P914" s="36">
        <f>K914/H914</f>
        <v>4586.1905456667637</v>
      </c>
      <c r="Q914" s="29">
        <v>9673</v>
      </c>
      <c r="R914" s="50" t="s">
        <v>78</v>
      </c>
      <c r="S914" s="10"/>
      <c r="T914" s="10"/>
      <c r="U914" s="10"/>
    </row>
    <row r="915" spans="1:21" s="3" customFormat="1" ht="23.1" customHeight="1" x14ac:dyDescent="0.25">
      <c r="A915" s="90" t="s">
        <v>1625</v>
      </c>
      <c r="B915" s="47" t="s">
        <v>778</v>
      </c>
      <c r="C915" s="39">
        <v>1960</v>
      </c>
      <c r="D915" s="39" t="s">
        <v>29</v>
      </c>
      <c r="E915" s="39" t="s">
        <v>28</v>
      </c>
      <c r="F915" s="41">
        <v>2</v>
      </c>
      <c r="G915" s="41">
        <v>2</v>
      </c>
      <c r="H915" s="49">
        <v>307.2</v>
      </c>
      <c r="I915" s="49">
        <v>282.2</v>
      </c>
      <c r="J915" s="49">
        <v>173.7</v>
      </c>
      <c r="K915" s="29">
        <f>SUM(L915:O915)</f>
        <v>1137800</v>
      </c>
      <c r="L915" s="35">
        <v>0</v>
      </c>
      <c r="M915" s="35">
        <v>0</v>
      </c>
      <c r="N915" s="35">
        <v>0</v>
      </c>
      <c r="O915" s="22">
        <v>1137800</v>
      </c>
      <c r="P915" s="36">
        <f>K915/H915</f>
        <v>3703.776041666667</v>
      </c>
      <c r="Q915" s="29">
        <v>9673</v>
      </c>
      <c r="R915" s="50" t="s">
        <v>79</v>
      </c>
      <c r="S915" s="10"/>
      <c r="T915" s="10"/>
      <c r="U915" s="10"/>
    </row>
    <row r="916" spans="1:21" s="3" customFormat="1" ht="23.1" customHeight="1" x14ac:dyDescent="0.25">
      <c r="A916" s="90" t="s">
        <v>1626</v>
      </c>
      <c r="B916" s="47" t="s">
        <v>770</v>
      </c>
      <c r="C916" s="46">
        <v>1959</v>
      </c>
      <c r="D916" s="39" t="s">
        <v>29</v>
      </c>
      <c r="E916" s="39" t="s">
        <v>28</v>
      </c>
      <c r="F916" s="48">
        <v>2</v>
      </c>
      <c r="G916" s="48">
        <v>1</v>
      </c>
      <c r="H916" s="36">
        <v>278</v>
      </c>
      <c r="I916" s="36">
        <v>0</v>
      </c>
      <c r="J916" s="36">
        <v>278</v>
      </c>
      <c r="K916" s="29">
        <f t="shared" si="97"/>
        <v>1620400</v>
      </c>
      <c r="L916" s="35">
        <v>0</v>
      </c>
      <c r="M916" s="35">
        <v>0</v>
      </c>
      <c r="N916" s="35">
        <v>0</v>
      </c>
      <c r="O916" s="22">
        <v>1620400</v>
      </c>
      <c r="P916" s="36">
        <f t="shared" si="96"/>
        <v>5828.776978417266</v>
      </c>
      <c r="Q916" s="29">
        <v>9673</v>
      </c>
      <c r="R916" s="50" t="s">
        <v>78</v>
      </c>
      <c r="S916" s="10"/>
      <c r="T916" s="10"/>
      <c r="U916" s="10"/>
    </row>
    <row r="917" spans="1:21" s="3" customFormat="1" ht="23.1" customHeight="1" x14ac:dyDescent="0.25">
      <c r="A917" s="90" t="s">
        <v>1627</v>
      </c>
      <c r="B917" s="47" t="s">
        <v>771</v>
      </c>
      <c r="C917" s="46">
        <v>1959</v>
      </c>
      <c r="D917" s="39" t="s">
        <v>29</v>
      </c>
      <c r="E917" s="39" t="s">
        <v>28</v>
      </c>
      <c r="F917" s="48">
        <v>2</v>
      </c>
      <c r="G917" s="48">
        <v>1</v>
      </c>
      <c r="H917" s="36">
        <v>281.89999999999998</v>
      </c>
      <c r="I917" s="36">
        <v>88.7</v>
      </c>
      <c r="J917" s="36">
        <v>193.2</v>
      </c>
      <c r="K917" s="29">
        <f t="shared" si="97"/>
        <v>1620400</v>
      </c>
      <c r="L917" s="35">
        <v>0</v>
      </c>
      <c r="M917" s="35">
        <v>0</v>
      </c>
      <c r="N917" s="35">
        <v>0</v>
      </c>
      <c r="O917" s="22">
        <v>1620400</v>
      </c>
      <c r="P917" s="36">
        <f t="shared" si="96"/>
        <v>5748.1376374600923</v>
      </c>
      <c r="Q917" s="29">
        <v>9673</v>
      </c>
      <c r="R917" s="50" t="s">
        <v>78</v>
      </c>
      <c r="S917" s="10"/>
      <c r="T917" s="10"/>
      <c r="U917" s="10"/>
    </row>
    <row r="918" spans="1:21" s="3" customFormat="1" ht="23.1" customHeight="1" x14ac:dyDescent="0.25">
      <c r="A918" s="90" t="s">
        <v>1628</v>
      </c>
      <c r="B918" s="47" t="s">
        <v>772</v>
      </c>
      <c r="C918" s="46">
        <v>1959</v>
      </c>
      <c r="D918" s="39" t="s">
        <v>29</v>
      </c>
      <c r="E918" s="39" t="s">
        <v>28</v>
      </c>
      <c r="F918" s="48">
        <v>2</v>
      </c>
      <c r="G918" s="48">
        <v>1</v>
      </c>
      <c r="H918" s="36">
        <v>286.5</v>
      </c>
      <c r="I918" s="36">
        <v>0</v>
      </c>
      <c r="J918" s="36">
        <v>286.5</v>
      </c>
      <c r="K918" s="29">
        <f t="shared" si="97"/>
        <v>1593900</v>
      </c>
      <c r="L918" s="35">
        <v>0</v>
      </c>
      <c r="M918" s="35">
        <v>0</v>
      </c>
      <c r="N918" s="35">
        <v>0</v>
      </c>
      <c r="O918" s="22">
        <v>1593900</v>
      </c>
      <c r="P918" s="36">
        <f t="shared" si="96"/>
        <v>5563.3507853403144</v>
      </c>
      <c r="Q918" s="29">
        <v>9673</v>
      </c>
      <c r="R918" s="50" t="s">
        <v>78</v>
      </c>
      <c r="S918" s="10"/>
      <c r="T918" s="10"/>
      <c r="U918" s="10"/>
    </row>
    <row r="919" spans="1:21" s="3" customFormat="1" ht="23.1" customHeight="1" x14ac:dyDescent="0.25">
      <c r="A919" s="90" t="s">
        <v>1629</v>
      </c>
      <c r="B919" s="47" t="s">
        <v>773</v>
      </c>
      <c r="C919" s="39">
        <v>1960</v>
      </c>
      <c r="D919" s="39" t="s">
        <v>29</v>
      </c>
      <c r="E919" s="39" t="s">
        <v>28</v>
      </c>
      <c r="F919" s="39">
        <v>2</v>
      </c>
      <c r="G919" s="39">
        <v>1</v>
      </c>
      <c r="H919" s="22">
        <v>304.3</v>
      </c>
      <c r="I919" s="22">
        <v>0</v>
      </c>
      <c r="J919" s="22">
        <v>304.3</v>
      </c>
      <c r="K919" s="29">
        <f t="shared" si="97"/>
        <v>1620400</v>
      </c>
      <c r="L919" s="35">
        <v>0</v>
      </c>
      <c r="M919" s="35">
        <v>0</v>
      </c>
      <c r="N919" s="35">
        <v>0</v>
      </c>
      <c r="O919" s="33">
        <v>1620400</v>
      </c>
      <c r="P919" s="36">
        <f t="shared" si="96"/>
        <v>5325.0082155767332</v>
      </c>
      <c r="Q919" s="29">
        <v>9673</v>
      </c>
      <c r="R919" s="50" t="s">
        <v>79</v>
      </c>
      <c r="S919" s="10"/>
      <c r="T919" s="10"/>
      <c r="U919" s="10"/>
    </row>
    <row r="920" spans="1:21" s="3" customFormat="1" ht="23.1" customHeight="1" x14ac:dyDescent="0.25">
      <c r="A920" s="90" t="s">
        <v>1630</v>
      </c>
      <c r="B920" s="47" t="s">
        <v>774</v>
      </c>
      <c r="C920" s="39">
        <v>1960</v>
      </c>
      <c r="D920" s="39" t="s">
        <v>29</v>
      </c>
      <c r="E920" s="39" t="s">
        <v>28</v>
      </c>
      <c r="F920" s="41">
        <v>2</v>
      </c>
      <c r="G920" s="41">
        <v>1</v>
      </c>
      <c r="H920" s="22">
        <v>270.95</v>
      </c>
      <c r="I920" s="22">
        <v>0</v>
      </c>
      <c r="J920" s="22">
        <v>270.95</v>
      </c>
      <c r="K920" s="29">
        <f t="shared" si="97"/>
        <v>1699900</v>
      </c>
      <c r="L920" s="35">
        <v>0</v>
      </c>
      <c r="M920" s="35">
        <v>0</v>
      </c>
      <c r="N920" s="35">
        <v>0</v>
      </c>
      <c r="O920" s="22">
        <v>1699900</v>
      </c>
      <c r="P920" s="36">
        <f t="shared" si="96"/>
        <v>6273.8512640708623</v>
      </c>
      <c r="Q920" s="29">
        <v>9673</v>
      </c>
      <c r="R920" s="50" t="s">
        <v>79</v>
      </c>
      <c r="S920" s="10"/>
      <c r="T920" s="10"/>
      <c r="U920" s="10"/>
    </row>
    <row r="921" spans="1:21" s="3" customFormat="1" ht="23.1" customHeight="1" x14ac:dyDescent="0.25">
      <c r="A921" s="90" t="s">
        <v>1631</v>
      </c>
      <c r="B921" s="47" t="s">
        <v>802</v>
      </c>
      <c r="C921" s="39">
        <v>1958</v>
      </c>
      <c r="D921" s="39" t="s">
        <v>29</v>
      </c>
      <c r="E921" s="39" t="s">
        <v>28</v>
      </c>
      <c r="F921" s="41">
        <v>2</v>
      </c>
      <c r="G921" s="41">
        <v>1</v>
      </c>
      <c r="H921" s="22">
        <v>444.34</v>
      </c>
      <c r="I921" s="22">
        <v>0</v>
      </c>
      <c r="J921" s="22">
        <v>444.34</v>
      </c>
      <c r="K921" s="29">
        <f>SUM(L921:O921)</f>
        <v>2228310</v>
      </c>
      <c r="L921" s="35">
        <v>0</v>
      </c>
      <c r="M921" s="35">
        <v>0</v>
      </c>
      <c r="N921" s="35">
        <v>0</v>
      </c>
      <c r="O921" s="22">
        <v>2228310</v>
      </c>
      <c r="P921" s="36">
        <f>K921/H921</f>
        <v>5014.8759958590272</v>
      </c>
      <c r="Q921" s="29">
        <v>9673</v>
      </c>
      <c r="R921" s="59" t="s">
        <v>78</v>
      </c>
      <c r="S921" s="10"/>
      <c r="T921" s="10"/>
      <c r="U921" s="10"/>
    </row>
    <row r="922" spans="1:21" s="3" customFormat="1" ht="23.1" customHeight="1" x14ac:dyDescent="0.25">
      <c r="A922" s="90" t="s">
        <v>1632</v>
      </c>
      <c r="B922" s="47" t="s">
        <v>803</v>
      </c>
      <c r="C922" s="39">
        <v>1958</v>
      </c>
      <c r="D922" s="39" t="s">
        <v>29</v>
      </c>
      <c r="E922" s="39" t="s">
        <v>28</v>
      </c>
      <c r="F922" s="41">
        <v>2</v>
      </c>
      <c r="G922" s="41">
        <v>1</v>
      </c>
      <c r="H922" s="22">
        <v>436.95</v>
      </c>
      <c r="I922" s="22">
        <v>0</v>
      </c>
      <c r="J922" s="22">
        <v>436.95</v>
      </c>
      <c r="K922" s="29">
        <f>SUM(L922:O922)</f>
        <v>1530300</v>
      </c>
      <c r="L922" s="35">
        <v>0</v>
      </c>
      <c r="M922" s="35">
        <v>0</v>
      </c>
      <c r="N922" s="35">
        <v>0</v>
      </c>
      <c r="O922" s="22">
        <v>1530300</v>
      </c>
      <c r="P922" s="36">
        <f>K922/H922</f>
        <v>3502.2313765877102</v>
      </c>
      <c r="Q922" s="29">
        <v>9673</v>
      </c>
      <c r="R922" s="59" t="s">
        <v>78</v>
      </c>
      <c r="S922" s="10"/>
      <c r="T922" s="10"/>
      <c r="U922" s="10"/>
    </row>
    <row r="923" spans="1:21" s="3" customFormat="1" ht="23.1" customHeight="1" x14ac:dyDescent="0.25">
      <c r="A923" s="90" t="s">
        <v>1633</v>
      </c>
      <c r="B923" s="47" t="s">
        <v>779</v>
      </c>
      <c r="C923" s="39">
        <v>1958</v>
      </c>
      <c r="D923" s="39" t="s">
        <v>29</v>
      </c>
      <c r="E923" s="39" t="s">
        <v>28</v>
      </c>
      <c r="F923" s="39">
        <v>2</v>
      </c>
      <c r="G923" s="39">
        <v>2</v>
      </c>
      <c r="H923" s="22">
        <v>429.91</v>
      </c>
      <c r="I923" s="22">
        <v>0</v>
      </c>
      <c r="J923" s="22">
        <v>429.91</v>
      </c>
      <c r="K923" s="29">
        <f t="shared" si="97"/>
        <v>2304100</v>
      </c>
      <c r="L923" s="35">
        <v>0</v>
      </c>
      <c r="M923" s="35">
        <v>0</v>
      </c>
      <c r="N923" s="35">
        <v>0</v>
      </c>
      <c r="O923" s="33">
        <v>2304100</v>
      </c>
      <c r="P923" s="36">
        <f t="shared" si="96"/>
        <v>5359.4938475494864</v>
      </c>
      <c r="Q923" s="29">
        <v>9673</v>
      </c>
      <c r="R923" s="59" t="s">
        <v>78</v>
      </c>
      <c r="S923" s="10"/>
      <c r="T923" s="10"/>
      <c r="U923" s="10"/>
    </row>
    <row r="924" spans="1:21" s="3" customFormat="1" ht="23.1" customHeight="1" x14ac:dyDescent="0.25">
      <c r="A924" s="90" t="s">
        <v>1634</v>
      </c>
      <c r="B924" s="47" t="s">
        <v>780</v>
      </c>
      <c r="C924" s="39">
        <v>1959</v>
      </c>
      <c r="D924" s="39" t="s">
        <v>29</v>
      </c>
      <c r="E924" s="39" t="s">
        <v>28</v>
      </c>
      <c r="F924" s="41">
        <v>2</v>
      </c>
      <c r="G924" s="41">
        <v>1</v>
      </c>
      <c r="H924" s="22">
        <v>284.33</v>
      </c>
      <c r="I924" s="22">
        <v>0</v>
      </c>
      <c r="J924" s="22">
        <v>284.33</v>
      </c>
      <c r="K924" s="29">
        <f t="shared" si="97"/>
        <v>1528180</v>
      </c>
      <c r="L924" s="35">
        <v>0</v>
      </c>
      <c r="M924" s="35">
        <v>0</v>
      </c>
      <c r="N924" s="35">
        <v>0</v>
      </c>
      <c r="O924" s="22">
        <v>1528180</v>
      </c>
      <c r="P924" s="36">
        <f t="shared" si="96"/>
        <v>5374.6702774944606</v>
      </c>
      <c r="Q924" s="29">
        <v>9673</v>
      </c>
      <c r="R924" s="50" t="s">
        <v>78</v>
      </c>
      <c r="S924" s="10"/>
      <c r="T924" s="10"/>
      <c r="U924" s="10"/>
    </row>
    <row r="925" spans="1:21" s="3" customFormat="1" ht="23.1" customHeight="1" x14ac:dyDescent="0.25">
      <c r="A925" s="90" t="s">
        <v>1635</v>
      </c>
      <c r="B925" s="47" t="s">
        <v>781</v>
      </c>
      <c r="C925" s="39">
        <v>1959</v>
      </c>
      <c r="D925" s="39" t="s">
        <v>29</v>
      </c>
      <c r="E925" s="39" t="s">
        <v>28</v>
      </c>
      <c r="F925" s="41">
        <v>2</v>
      </c>
      <c r="G925" s="41">
        <v>2</v>
      </c>
      <c r="H925" s="22">
        <v>281.74</v>
      </c>
      <c r="I925" s="22">
        <v>0</v>
      </c>
      <c r="J925" s="22">
        <v>281.74</v>
      </c>
      <c r="K925" s="29">
        <f t="shared" si="97"/>
        <v>1539840</v>
      </c>
      <c r="L925" s="35">
        <v>0</v>
      </c>
      <c r="M925" s="35">
        <v>0</v>
      </c>
      <c r="N925" s="35">
        <v>0</v>
      </c>
      <c r="O925" s="22">
        <v>1539840</v>
      </c>
      <c r="P925" s="36">
        <f t="shared" si="96"/>
        <v>5465.4646127635406</v>
      </c>
      <c r="Q925" s="29">
        <v>9673</v>
      </c>
      <c r="R925" s="50" t="s">
        <v>78</v>
      </c>
      <c r="S925" s="69"/>
      <c r="T925" s="69"/>
      <c r="U925" s="10"/>
    </row>
    <row r="926" spans="1:21" s="3" customFormat="1" ht="23.1" customHeight="1" x14ac:dyDescent="0.25">
      <c r="A926" s="90" t="s">
        <v>1636</v>
      </c>
      <c r="B926" s="47" t="s">
        <v>782</v>
      </c>
      <c r="C926" s="39">
        <v>1959</v>
      </c>
      <c r="D926" s="39" t="s">
        <v>29</v>
      </c>
      <c r="E926" s="39" t="s">
        <v>28</v>
      </c>
      <c r="F926" s="41">
        <v>2</v>
      </c>
      <c r="G926" s="41">
        <v>1</v>
      </c>
      <c r="H926" s="22">
        <v>279.36</v>
      </c>
      <c r="I926" s="22">
        <v>0</v>
      </c>
      <c r="J926" s="22">
        <v>279.36</v>
      </c>
      <c r="K926" s="29">
        <f t="shared" si="97"/>
        <v>1601320</v>
      </c>
      <c r="L926" s="35">
        <v>0</v>
      </c>
      <c r="M926" s="35">
        <v>0</v>
      </c>
      <c r="N926" s="35">
        <v>0</v>
      </c>
      <c r="O926" s="22">
        <v>1601320</v>
      </c>
      <c r="P926" s="36">
        <f t="shared" si="96"/>
        <v>5732.1019473081324</v>
      </c>
      <c r="Q926" s="29">
        <v>9673</v>
      </c>
      <c r="R926" s="50" t="s">
        <v>78</v>
      </c>
      <c r="S926" s="69"/>
      <c r="T926" s="10"/>
      <c r="U926" s="10"/>
    </row>
    <row r="927" spans="1:21" s="3" customFormat="1" ht="23.1" customHeight="1" x14ac:dyDescent="0.25">
      <c r="A927" s="90" t="s">
        <v>1637</v>
      </c>
      <c r="B927" s="47" t="s">
        <v>783</v>
      </c>
      <c r="C927" s="39">
        <v>1958</v>
      </c>
      <c r="D927" s="39" t="s">
        <v>29</v>
      </c>
      <c r="E927" s="39" t="s">
        <v>28</v>
      </c>
      <c r="F927" s="41">
        <v>2</v>
      </c>
      <c r="G927" s="41">
        <v>1</v>
      </c>
      <c r="H927" s="22">
        <v>275.39999999999998</v>
      </c>
      <c r="I927" s="22">
        <v>0</v>
      </c>
      <c r="J927" s="22">
        <v>275.39999999999998</v>
      </c>
      <c r="K927" s="29">
        <f t="shared" si="97"/>
        <v>1499560</v>
      </c>
      <c r="L927" s="35">
        <v>0</v>
      </c>
      <c r="M927" s="35">
        <v>0</v>
      </c>
      <c r="N927" s="35">
        <v>0</v>
      </c>
      <c r="O927" s="22">
        <v>1499560</v>
      </c>
      <c r="P927" s="36">
        <f t="shared" si="96"/>
        <v>5445.0254175744376</v>
      </c>
      <c r="Q927" s="29">
        <v>9673</v>
      </c>
      <c r="R927" s="59" t="s">
        <v>78</v>
      </c>
      <c r="S927" s="10"/>
      <c r="T927" s="10"/>
      <c r="U927" s="10"/>
    </row>
    <row r="928" spans="1:21" s="3" customFormat="1" ht="23.1" customHeight="1" x14ac:dyDescent="0.25">
      <c r="A928" s="139" t="s">
        <v>1638</v>
      </c>
      <c r="B928" s="127" t="s">
        <v>784</v>
      </c>
      <c r="C928" s="115">
        <v>1956</v>
      </c>
      <c r="D928" s="115" t="s">
        <v>29</v>
      </c>
      <c r="E928" s="115" t="s">
        <v>28</v>
      </c>
      <c r="F928" s="119">
        <v>2</v>
      </c>
      <c r="G928" s="119">
        <v>1</v>
      </c>
      <c r="H928" s="141">
        <v>274.54000000000002</v>
      </c>
      <c r="I928" s="141">
        <v>0</v>
      </c>
      <c r="J928" s="141">
        <v>274.54000000000002</v>
      </c>
      <c r="K928" s="29">
        <f>SUM(L928:O928)</f>
        <v>300000</v>
      </c>
      <c r="L928" s="35">
        <v>0</v>
      </c>
      <c r="M928" s="35">
        <v>0</v>
      </c>
      <c r="N928" s="35">
        <v>0</v>
      </c>
      <c r="O928" s="22">
        <v>300000</v>
      </c>
      <c r="P928" s="36">
        <f t="shared" si="96"/>
        <v>1092.7369417935454</v>
      </c>
      <c r="Q928" s="29">
        <v>9673</v>
      </c>
      <c r="R928" s="59" t="s">
        <v>77</v>
      </c>
      <c r="S928" s="10"/>
      <c r="T928" s="10"/>
      <c r="U928" s="10"/>
    </row>
    <row r="929" spans="1:21" s="3" customFormat="1" ht="23.1" customHeight="1" x14ac:dyDescent="0.25">
      <c r="A929" s="139"/>
      <c r="B929" s="127"/>
      <c r="C929" s="115"/>
      <c r="D929" s="115"/>
      <c r="E929" s="115"/>
      <c r="F929" s="119"/>
      <c r="G929" s="119"/>
      <c r="H929" s="141"/>
      <c r="I929" s="141"/>
      <c r="J929" s="141"/>
      <c r="K929" s="29">
        <f t="shared" si="97"/>
        <v>1588600</v>
      </c>
      <c r="L929" s="35">
        <v>0</v>
      </c>
      <c r="M929" s="35">
        <v>0</v>
      </c>
      <c r="N929" s="35">
        <v>0</v>
      </c>
      <c r="O929" s="22">
        <v>1588600</v>
      </c>
      <c r="P929" s="36">
        <f>K929/H928</f>
        <v>5786.406352444088</v>
      </c>
      <c r="Q929" s="29">
        <v>9673</v>
      </c>
      <c r="R929" s="50" t="s">
        <v>78</v>
      </c>
      <c r="S929" s="10"/>
      <c r="T929" s="10"/>
      <c r="U929" s="10"/>
    </row>
    <row r="930" spans="1:21" s="3" customFormat="1" ht="23.1" customHeight="1" x14ac:dyDescent="0.25">
      <c r="A930" s="90" t="s">
        <v>1639</v>
      </c>
      <c r="B930" s="47" t="s">
        <v>785</v>
      </c>
      <c r="C930" s="39">
        <v>1960</v>
      </c>
      <c r="D930" s="39" t="s">
        <v>29</v>
      </c>
      <c r="E930" s="39" t="s">
        <v>28</v>
      </c>
      <c r="F930" s="41">
        <v>2</v>
      </c>
      <c r="G930" s="41">
        <v>1</v>
      </c>
      <c r="H930" s="22">
        <v>271.5</v>
      </c>
      <c r="I930" s="22">
        <v>0</v>
      </c>
      <c r="J930" s="22">
        <v>271.5</v>
      </c>
      <c r="K930" s="29">
        <f t="shared" si="97"/>
        <v>2119130</v>
      </c>
      <c r="L930" s="35">
        <v>0</v>
      </c>
      <c r="M930" s="35">
        <v>0</v>
      </c>
      <c r="N930" s="35">
        <v>0</v>
      </c>
      <c r="O930" s="22">
        <v>2119130</v>
      </c>
      <c r="P930" s="36">
        <f t="shared" si="96"/>
        <v>7805.2670349907921</v>
      </c>
      <c r="Q930" s="29">
        <v>9673</v>
      </c>
      <c r="R930" s="50" t="s">
        <v>79</v>
      </c>
      <c r="S930" s="10"/>
      <c r="T930" s="10"/>
      <c r="U930" s="10"/>
    </row>
    <row r="931" spans="1:21" s="3" customFormat="1" ht="23.1" customHeight="1" x14ac:dyDescent="0.25">
      <c r="A931" s="90" t="s">
        <v>1640</v>
      </c>
      <c r="B931" s="47" t="s">
        <v>786</v>
      </c>
      <c r="C931" s="39">
        <v>1960</v>
      </c>
      <c r="D931" s="39" t="s">
        <v>29</v>
      </c>
      <c r="E931" s="39" t="s">
        <v>28</v>
      </c>
      <c r="F931" s="41">
        <v>2</v>
      </c>
      <c r="G931" s="41">
        <v>1</v>
      </c>
      <c r="H931" s="22">
        <v>277.14999999999998</v>
      </c>
      <c r="I931" s="22">
        <v>0</v>
      </c>
      <c r="J931" s="22">
        <v>277.14999999999998</v>
      </c>
      <c r="K931" s="29">
        <f t="shared" si="97"/>
        <v>1506450</v>
      </c>
      <c r="L931" s="35">
        <v>0</v>
      </c>
      <c r="M931" s="35">
        <v>0</v>
      </c>
      <c r="N931" s="35">
        <v>0</v>
      </c>
      <c r="O931" s="22">
        <v>1506450</v>
      </c>
      <c r="P931" s="36">
        <f t="shared" si="96"/>
        <v>5435.5042395814544</v>
      </c>
      <c r="Q931" s="29">
        <v>9673</v>
      </c>
      <c r="R931" s="50" t="s">
        <v>79</v>
      </c>
      <c r="S931" s="10"/>
      <c r="T931" s="10"/>
      <c r="U931" s="10"/>
    </row>
    <row r="932" spans="1:21" s="3" customFormat="1" ht="23.1" customHeight="1" x14ac:dyDescent="0.25">
      <c r="A932" s="90" t="s">
        <v>1641</v>
      </c>
      <c r="B932" s="47" t="s">
        <v>787</v>
      </c>
      <c r="C932" s="39">
        <v>1959</v>
      </c>
      <c r="D932" s="39" t="s">
        <v>29</v>
      </c>
      <c r="E932" s="39" t="s">
        <v>28</v>
      </c>
      <c r="F932" s="41">
        <v>2</v>
      </c>
      <c r="G932" s="41">
        <v>2</v>
      </c>
      <c r="H932" s="22">
        <v>389.96</v>
      </c>
      <c r="I932" s="22">
        <v>0</v>
      </c>
      <c r="J932" s="22">
        <v>389.96</v>
      </c>
      <c r="K932" s="29">
        <f t="shared" si="97"/>
        <v>2116480</v>
      </c>
      <c r="L932" s="35">
        <v>0</v>
      </c>
      <c r="M932" s="35">
        <v>0</v>
      </c>
      <c r="N932" s="35">
        <v>0</v>
      </c>
      <c r="O932" s="22">
        <v>2116480</v>
      </c>
      <c r="P932" s="36">
        <f t="shared" ref="P932:P968" si="98">K932/H932</f>
        <v>5427.4284542004307</v>
      </c>
      <c r="Q932" s="29">
        <v>9673</v>
      </c>
      <c r="R932" s="50" t="s">
        <v>78</v>
      </c>
      <c r="S932" s="10"/>
      <c r="T932" s="10"/>
      <c r="U932" s="10"/>
    </row>
    <row r="933" spans="1:21" s="3" customFormat="1" ht="23.1" customHeight="1" x14ac:dyDescent="0.25">
      <c r="A933" s="90" t="s">
        <v>1642</v>
      </c>
      <c r="B933" s="47" t="s">
        <v>788</v>
      </c>
      <c r="C933" s="39">
        <v>1958</v>
      </c>
      <c r="D933" s="39" t="s">
        <v>29</v>
      </c>
      <c r="E933" s="39" t="s">
        <v>28</v>
      </c>
      <c r="F933" s="41">
        <v>2</v>
      </c>
      <c r="G933" s="41">
        <v>1</v>
      </c>
      <c r="H933" s="22">
        <v>307.88</v>
      </c>
      <c r="I933" s="22">
        <v>0</v>
      </c>
      <c r="J933" s="22">
        <v>307.88</v>
      </c>
      <c r="K933" s="29">
        <f t="shared" ref="K933:K968" si="99">SUM(L933:O933)</f>
        <v>1498500</v>
      </c>
      <c r="L933" s="35">
        <v>0</v>
      </c>
      <c r="M933" s="35">
        <v>0</v>
      </c>
      <c r="N933" s="35">
        <v>0</v>
      </c>
      <c r="O933" s="22">
        <v>1498500</v>
      </c>
      <c r="P933" s="36">
        <f t="shared" si="98"/>
        <v>4867.1560348187604</v>
      </c>
      <c r="Q933" s="29">
        <v>9673</v>
      </c>
      <c r="R933" s="59" t="s">
        <v>78</v>
      </c>
      <c r="S933" s="10"/>
      <c r="T933" s="10"/>
      <c r="U933" s="10"/>
    </row>
    <row r="934" spans="1:21" s="3" customFormat="1" ht="23.1" customHeight="1" x14ac:dyDescent="0.25">
      <c r="A934" s="90" t="s">
        <v>1643</v>
      </c>
      <c r="B934" s="47" t="s">
        <v>789</v>
      </c>
      <c r="C934" s="39">
        <v>1958</v>
      </c>
      <c r="D934" s="39" t="s">
        <v>29</v>
      </c>
      <c r="E934" s="39" t="s">
        <v>28</v>
      </c>
      <c r="F934" s="41">
        <v>2</v>
      </c>
      <c r="G934" s="41">
        <v>1</v>
      </c>
      <c r="H934" s="22">
        <v>266.48</v>
      </c>
      <c r="I934" s="22">
        <v>0</v>
      </c>
      <c r="J934" s="22">
        <v>266.48</v>
      </c>
      <c r="K934" s="29">
        <f t="shared" si="99"/>
        <v>1503270</v>
      </c>
      <c r="L934" s="35">
        <v>0</v>
      </c>
      <c r="M934" s="35">
        <v>0</v>
      </c>
      <c r="N934" s="35">
        <v>0</v>
      </c>
      <c r="O934" s="22">
        <v>1503270</v>
      </c>
      <c r="P934" s="36">
        <f t="shared" si="98"/>
        <v>5641.2113479435602</v>
      </c>
      <c r="Q934" s="29">
        <v>9673</v>
      </c>
      <c r="R934" s="59" t="s">
        <v>78</v>
      </c>
      <c r="S934" s="10"/>
      <c r="T934" s="10"/>
      <c r="U934" s="10"/>
    </row>
    <row r="935" spans="1:21" s="3" customFormat="1" ht="23.1" customHeight="1" x14ac:dyDescent="0.25">
      <c r="A935" s="90" t="s">
        <v>1644</v>
      </c>
      <c r="B935" s="47" t="s">
        <v>790</v>
      </c>
      <c r="C935" s="39">
        <v>1959</v>
      </c>
      <c r="D935" s="39" t="s">
        <v>29</v>
      </c>
      <c r="E935" s="39" t="s">
        <v>28</v>
      </c>
      <c r="F935" s="41">
        <v>2</v>
      </c>
      <c r="G935" s="41">
        <v>1</v>
      </c>
      <c r="H935" s="22">
        <v>300.67</v>
      </c>
      <c r="I935" s="22">
        <v>0</v>
      </c>
      <c r="J935" s="22">
        <v>300.67</v>
      </c>
      <c r="K935" s="29">
        <f t="shared" si="99"/>
        <v>1492140</v>
      </c>
      <c r="L935" s="35">
        <v>0</v>
      </c>
      <c r="M935" s="35">
        <v>0</v>
      </c>
      <c r="N935" s="35">
        <v>0</v>
      </c>
      <c r="O935" s="22">
        <v>1492140</v>
      </c>
      <c r="P935" s="36">
        <f t="shared" si="98"/>
        <v>4962.7165995942396</v>
      </c>
      <c r="Q935" s="29">
        <v>9673</v>
      </c>
      <c r="R935" s="50" t="s">
        <v>79</v>
      </c>
      <c r="S935" s="10"/>
      <c r="T935" s="10"/>
      <c r="U935" s="69"/>
    </row>
    <row r="936" spans="1:21" s="3" customFormat="1" ht="23.1" customHeight="1" x14ac:dyDescent="0.25">
      <c r="A936" s="90" t="s">
        <v>1645</v>
      </c>
      <c r="B936" s="47" t="s">
        <v>791</v>
      </c>
      <c r="C936" s="39">
        <v>1959</v>
      </c>
      <c r="D936" s="39" t="s">
        <v>29</v>
      </c>
      <c r="E936" s="39" t="s">
        <v>28</v>
      </c>
      <c r="F936" s="41">
        <v>2</v>
      </c>
      <c r="G936" s="41">
        <v>1</v>
      </c>
      <c r="H936" s="22">
        <v>266.39999999999998</v>
      </c>
      <c r="I936" s="22">
        <v>0</v>
      </c>
      <c r="J936" s="22">
        <v>266.39999999999998</v>
      </c>
      <c r="K936" s="29">
        <f t="shared" si="99"/>
        <v>1503270</v>
      </c>
      <c r="L936" s="35">
        <v>0</v>
      </c>
      <c r="M936" s="35">
        <v>0</v>
      </c>
      <c r="N936" s="35">
        <v>0</v>
      </c>
      <c r="O936" s="22">
        <v>1503270</v>
      </c>
      <c r="P936" s="36">
        <f t="shared" si="98"/>
        <v>5642.9054054054059</v>
      </c>
      <c r="Q936" s="29">
        <v>9673</v>
      </c>
      <c r="R936" s="50" t="s">
        <v>79</v>
      </c>
      <c r="S936" s="10"/>
      <c r="T936" s="10"/>
      <c r="U936" s="10"/>
    </row>
    <row r="937" spans="1:21" s="3" customFormat="1" ht="23.1" customHeight="1" x14ac:dyDescent="0.25">
      <c r="A937" s="90" t="s">
        <v>1646</v>
      </c>
      <c r="B937" s="47" t="s">
        <v>792</v>
      </c>
      <c r="C937" s="39">
        <v>1959</v>
      </c>
      <c r="D937" s="39" t="s">
        <v>29</v>
      </c>
      <c r="E937" s="39" t="s">
        <v>28</v>
      </c>
      <c r="F937" s="41">
        <v>2</v>
      </c>
      <c r="G937" s="41">
        <v>1</v>
      </c>
      <c r="H937" s="22">
        <v>296.7</v>
      </c>
      <c r="I937" s="22">
        <v>0</v>
      </c>
      <c r="J937" s="22">
        <v>296.7</v>
      </c>
      <c r="K937" s="29">
        <f t="shared" si="99"/>
        <v>1493730</v>
      </c>
      <c r="L937" s="35">
        <v>0</v>
      </c>
      <c r="M937" s="35">
        <v>0</v>
      </c>
      <c r="N937" s="35">
        <v>0</v>
      </c>
      <c r="O937" s="22">
        <v>1493730</v>
      </c>
      <c r="P937" s="36">
        <f t="shared" si="98"/>
        <v>5034.4792719919114</v>
      </c>
      <c r="Q937" s="29">
        <v>9673</v>
      </c>
      <c r="R937" s="50" t="s">
        <v>79</v>
      </c>
      <c r="S937" s="10"/>
      <c r="T937" s="10"/>
      <c r="U937" s="10"/>
    </row>
    <row r="938" spans="1:21" s="3" customFormat="1" ht="23.1" customHeight="1" x14ac:dyDescent="0.25">
      <c r="A938" s="90" t="s">
        <v>1647</v>
      </c>
      <c r="B938" s="47" t="s">
        <v>793</v>
      </c>
      <c r="C938" s="39">
        <v>1960</v>
      </c>
      <c r="D938" s="39" t="s">
        <v>29</v>
      </c>
      <c r="E938" s="39" t="s">
        <v>28</v>
      </c>
      <c r="F938" s="41">
        <v>2</v>
      </c>
      <c r="G938" s="41">
        <v>1</v>
      </c>
      <c r="H938" s="22">
        <v>286.8</v>
      </c>
      <c r="I938" s="22">
        <v>0</v>
      </c>
      <c r="J938" s="22">
        <v>286.8</v>
      </c>
      <c r="K938" s="29">
        <f t="shared" si="99"/>
        <v>1497440</v>
      </c>
      <c r="L938" s="35">
        <v>0</v>
      </c>
      <c r="M938" s="35">
        <v>0</v>
      </c>
      <c r="N938" s="35">
        <v>0</v>
      </c>
      <c r="O938" s="22">
        <v>1497440</v>
      </c>
      <c r="P938" s="36">
        <f t="shared" si="98"/>
        <v>5221.1994421199443</v>
      </c>
      <c r="Q938" s="29">
        <v>9673</v>
      </c>
      <c r="R938" s="50" t="s">
        <v>79</v>
      </c>
      <c r="S938" s="10"/>
      <c r="T938" s="10"/>
      <c r="U938" s="10"/>
    </row>
    <row r="939" spans="1:21" s="3" customFormat="1" ht="23.1" customHeight="1" x14ac:dyDescent="0.25">
      <c r="A939" s="90" t="s">
        <v>1648</v>
      </c>
      <c r="B939" s="47" t="s">
        <v>794</v>
      </c>
      <c r="C939" s="39">
        <v>1960</v>
      </c>
      <c r="D939" s="39" t="s">
        <v>29</v>
      </c>
      <c r="E939" s="39" t="s">
        <v>28</v>
      </c>
      <c r="F939" s="41">
        <v>2</v>
      </c>
      <c r="G939" s="41">
        <v>1</v>
      </c>
      <c r="H939" s="22">
        <v>280.39999999999998</v>
      </c>
      <c r="I939" s="22">
        <v>90.3</v>
      </c>
      <c r="J939" s="22">
        <v>190.1</v>
      </c>
      <c r="K939" s="29">
        <f t="shared" si="99"/>
        <v>1497440</v>
      </c>
      <c r="L939" s="35">
        <v>0</v>
      </c>
      <c r="M939" s="35">
        <v>0</v>
      </c>
      <c r="N939" s="35">
        <v>0</v>
      </c>
      <c r="O939" s="22">
        <v>1497440</v>
      </c>
      <c r="P939" s="36">
        <f t="shared" si="98"/>
        <v>5340.3708987161199</v>
      </c>
      <c r="Q939" s="29">
        <v>9673</v>
      </c>
      <c r="R939" s="50" t="s">
        <v>79</v>
      </c>
      <c r="S939" s="10"/>
      <c r="T939" s="10"/>
      <c r="U939" s="10"/>
    </row>
    <row r="940" spans="1:21" s="3" customFormat="1" ht="23.1" customHeight="1" x14ac:dyDescent="0.25">
      <c r="A940" s="90" t="s">
        <v>1649</v>
      </c>
      <c r="B940" s="47" t="s">
        <v>795</v>
      </c>
      <c r="C940" s="39">
        <v>1958</v>
      </c>
      <c r="D940" s="39" t="s">
        <v>29</v>
      </c>
      <c r="E940" s="39" t="s">
        <v>28</v>
      </c>
      <c r="F940" s="41">
        <v>2</v>
      </c>
      <c r="G940" s="41">
        <v>1</v>
      </c>
      <c r="H940" s="22">
        <v>276.39999999999998</v>
      </c>
      <c r="I940" s="22">
        <v>0</v>
      </c>
      <c r="J940" s="22">
        <v>276.39999999999998</v>
      </c>
      <c r="K940" s="29">
        <f t="shared" si="99"/>
        <v>1496380</v>
      </c>
      <c r="L940" s="35">
        <v>0</v>
      </c>
      <c r="M940" s="35">
        <v>0</v>
      </c>
      <c r="N940" s="35">
        <v>0</v>
      </c>
      <c r="O940" s="22">
        <v>1496380</v>
      </c>
      <c r="P940" s="36">
        <f t="shared" si="98"/>
        <v>5413.8205499276419</v>
      </c>
      <c r="Q940" s="29">
        <v>9673</v>
      </c>
      <c r="R940" s="59" t="s">
        <v>78</v>
      </c>
      <c r="S940" s="10"/>
      <c r="T940" s="10"/>
      <c r="U940" s="10"/>
    </row>
    <row r="941" spans="1:21" s="3" customFormat="1" ht="23.1" customHeight="1" x14ac:dyDescent="0.25">
      <c r="A941" s="90" t="s">
        <v>1650</v>
      </c>
      <c r="B941" s="47" t="s">
        <v>796</v>
      </c>
      <c r="C941" s="39">
        <v>1959</v>
      </c>
      <c r="D941" s="39" t="s">
        <v>29</v>
      </c>
      <c r="E941" s="39" t="s">
        <v>28</v>
      </c>
      <c r="F941" s="41">
        <v>2</v>
      </c>
      <c r="G941" s="41">
        <v>1</v>
      </c>
      <c r="H941" s="22">
        <v>277.2</v>
      </c>
      <c r="I941" s="22">
        <v>0</v>
      </c>
      <c r="J941" s="22">
        <v>277.2</v>
      </c>
      <c r="K941" s="29">
        <f t="shared" si="99"/>
        <v>1503800</v>
      </c>
      <c r="L941" s="35">
        <v>0</v>
      </c>
      <c r="M941" s="35">
        <v>0</v>
      </c>
      <c r="N941" s="35">
        <v>0</v>
      </c>
      <c r="O941" s="22">
        <v>1503800</v>
      </c>
      <c r="P941" s="36">
        <f t="shared" si="98"/>
        <v>5424.9639249639249</v>
      </c>
      <c r="Q941" s="29">
        <v>9673</v>
      </c>
      <c r="R941" s="50" t="s">
        <v>79</v>
      </c>
      <c r="S941" s="10"/>
      <c r="T941" s="10"/>
      <c r="U941" s="10"/>
    </row>
    <row r="942" spans="1:21" s="3" customFormat="1" ht="23.1" customHeight="1" x14ac:dyDescent="0.25">
      <c r="A942" s="90" t="s">
        <v>1651</v>
      </c>
      <c r="B942" s="47" t="s">
        <v>797</v>
      </c>
      <c r="C942" s="39">
        <v>1959</v>
      </c>
      <c r="D942" s="39" t="s">
        <v>29</v>
      </c>
      <c r="E942" s="39" t="s">
        <v>28</v>
      </c>
      <c r="F942" s="41">
        <v>2</v>
      </c>
      <c r="G942" s="41">
        <v>1</v>
      </c>
      <c r="H942" s="22">
        <v>274.87</v>
      </c>
      <c r="I942" s="22">
        <v>0</v>
      </c>
      <c r="J942" s="22">
        <v>274.87</v>
      </c>
      <c r="K942" s="29">
        <f t="shared" si="99"/>
        <v>1520760</v>
      </c>
      <c r="L942" s="35">
        <v>0</v>
      </c>
      <c r="M942" s="35">
        <v>0</v>
      </c>
      <c r="N942" s="35">
        <v>0</v>
      </c>
      <c r="O942" s="22">
        <v>1520760</v>
      </c>
      <c r="P942" s="36">
        <f t="shared" si="98"/>
        <v>5532.65179903227</v>
      </c>
      <c r="Q942" s="29">
        <v>9673</v>
      </c>
      <c r="R942" s="50" t="s">
        <v>79</v>
      </c>
      <c r="S942" s="10"/>
      <c r="T942" s="10"/>
      <c r="U942" s="10"/>
    </row>
    <row r="943" spans="1:21" s="3" customFormat="1" ht="23.1" customHeight="1" x14ac:dyDescent="0.25">
      <c r="A943" s="90" t="s">
        <v>1652</v>
      </c>
      <c r="B943" s="47" t="s">
        <v>798</v>
      </c>
      <c r="C943" s="39">
        <v>1958</v>
      </c>
      <c r="D943" s="39" t="s">
        <v>29</v>
      </c>
      <c r="E943" s="39" t="s">
        <v>28</v>
      </c>
      <c r="F943" s="41">
        <v>2</v>
      </c>
      <c r="G943" s="41">
        <v>1</v>
      </c>
      <c r="H943" s="22">
        <v>274.60000000000002</v>
      </c>
      <c r="I943" s="22">
        <v>0</v>
      </c>
      <c r="J943" s="22">
        <v>274.60000000000002</v>
      </c>
      <c r="K943" s="29">
        <f t="shared" si="99"/>
        <v>1530300</v>
      </c>
      <c r="L943" s="35">
        <v>0</v>
      </c>
      <c r="M943" s="35">
        <v>0</v>
      </c>
      <c r="N943" s="35">
        <v>0</v>
      </c>
      <c r="O943" s="22">
        <v>1530300</v>
      </c>
      <c r="P943" s="36">
        <f t="shared" si="98"/>
        <v>5572.8332119446459</v>
      </c>
      <c r="Q943" s="29">
        <v>9673</v>
      </c>
      <c r="R943" s="59" t="s">
        <v>78</v>
      </c>
      <c r="S943" s="10"/>
      <c r="T943" s="10"/>
      <c r="U943" s="10"/>
    </row>
    <row r="944" spans="1:21" s="3" customFormat="1" ht="23.1" customHeight="1" x14ac:dyDescent="0.25">
      <c r="A944" s="90" t="s">
        <v>1653</v>
      </c>
      <c r="B944" s="47" t="s">
        <v>799</v>
      </c>
      <c r="C944" s="39">
        <v>1958</v>
      </c>
      <c r="D944" s="39" t="s">
        <v>29</v>
      </c>
      <c r="E944" s="39" t="s">
        <v>28</v>
      </c>
      <c r="F944" s="41">
        <v>2</v>
      </c>
      <c r="G944" s="41">
        <v>1</v>
      </c>
      <c r="H944" s="22">
        <v>276.89999999999998</v>
      </c>
      <c r="I944" s="22">
        <v>0</v>
      </c>
      <c r="J944" s="22">
        <v>276.89999999999998</v>
      </c>
      <c r="K944" s="29">
        <f t="shared" si="99"/>
        <v>1505920</v>
      </c>
      <c r="L944" s="35">
        <v>0</v>
      </c>
      <c r="M944" s="35">
        <v>0</v>
      </c>
      <c r="N944" s="35">
        <v>0</v>
      </c>
      <c r="O944" s="22">
        <v>1505920</v>
      </c>
      <c r="P944" s="36">
        <f t="shared" si="98"/>
        <v>5438.4976525821603</v>
      </c>
      <c r="Q944" s="29">
        <v>9673</v>
      </c>
      <c r="R944" s="59" t="s">
        <v>78</v>
      </c>
      <c r="S944" s="10"/>
      <c r="T944" s="10"/>
      <c r="U944" s="10"/>
    </row>
    <row r="945" spans="1:21" s="3" customFormat="1" ht="23.1" customHeight="1" x14ac:dyDescent="0.25">
      <c r="A945" s="90" t="s">
        <v>1654</v>
      </c>
      <c r="B945" s="47" t="s">
        <v>800</v>
      </c>
      <c r="C945" s="39">
        <v>1958</v>
      </c>
      <c r="D945" s="39" t="s">
        <v>29</v>
      </c>
      <c r="E945" s="39" t="s">
        <v>28</v>
      </c>
      <c r="F945" s="41">
        <v>2</v>
      </c>
      <c r="G945" s="41">
        <v>1</v>
      </c>
      <c r="H945" s="22">
        <v>282.3</v>
      </c>
      <c r="I945" s="22">
        <v>0</v>
      </c>
      <c r="J945" s="22">
        <v>282.3</v>
      </c>
      <c r="K945" s="29">
        <f t="shared" si="99"/>
        <v>1503800</v>
      </c>
      <c r="L945" s="35">
        <v>0</v>
      </c>
      <c r="M945" s="35">
        <v>0</v>
      </c>
      <c r="N945" s="35">
        <v>0</v>
      </c>
      <c r="O945" s="22">
        <v>1503800</v>
      </c>
      <c r="P945" s="36">
        <f t="shared" si="98"/>
        <v>5326.9571377966704</v>
      </c>
      <c r="Q945" s="29">
        <v>9673</v>
      </c>
      <c r="R945" s="59" t="s">
        <v>78</v>
      </c>
      <c r="S945" s="10"/>
      <c r="T945" s="10"/>
      <c r="U945" s="10"/>
    </row>
    <row r="946" spans="1:21" s="3" customFormat="1" ht="23.1" customHeight="1" x14ac:dyDescent="0.25">
      <c r="A946" s="90" t="s">
        <v>1655</v>
      </c>
      <c r="B946" s="47" t="s">
        <v>801</v>
      </c>
      <c r="C946" s="39">
        <v>1959</v>
      </c>
      <c r="D946" s="39" t="s">
        <v>29</v>
      </c>
      <c r="E946" s="39" t="s">
        <v>28</v>
      </c>
      <c r="F946" s="41">
        <v>2</v>
      </c>
      <c r="G946" s="41">
        <v>2</v>
      </c>
      <c r="H946" s="22">
        <v>403.52</v>
      </c>
      <c r="I946" s="22">
        <v>0</v>
      </c>
      <c r="J946" s="22">
        <v>403.52</v>
      </c>
      <c r="K946" s="29">
        <f t="shared" si="99"/>
        <v>1603440</v>
      </c>
      <c r="L946" s="35">
        <v>0</v>
      </c>
      <c r="M946" s="35">
        <v>0</v>
      </c>
      <c r="N946" s="35">
        <v>0</v>
      </c>
      <c r="O946" s="22">
        <v>1603440</v>
      </c>
      <c r="P946" s="36">
        <f t="shared" si="98"/>
        <v>3973.6320380650282</v>
      </c>
      <c r="Q946" s="29">
        <v>9673</v>
      </c>
      <c r="R946" s="50" t="s">
        <v>79</v>
      </c>
      <c r="S946" s="10"/>
      <c r="T946" s="10"/>
      <c r="U946" s="10"/>
    </row>
    <row r="947" spans="1:21" s="3" customFormat="1" ht="23.1" customHeight="1" x14ac:dyDescent="0.25">
      <c r="A947" s="90" t="s">
        <v>1656</v>
      </c>
      <c r="B947" s="47" t="s">
        <v>804</v>
      </c>
      <c r="C947" s="39">
        <v>1958</v>
      </c>
      <c r="D947" s="39" t="s">
        <v>29</v>
      </c>
      <c r="E947" s="39" t="s">
        <v>28</v>
      </c>
      <c r="F947" s="41">
        <v>2</v>
      </c>
      <c r="G947" s="41">
        <v>1</v>
      </c>
      <c r="H947" s="22">
        <v>280.3</v>
      </c>
      <c r="I947" s="22">
        <v>0</v>
      </c>
      <c r="J947" s="22">
        <v>280.3</v>
      </c>
      <c r="K947" s="29">
        <f t="shared" si="99"/>
        <v>1677640</v>
      </c>
      <c r="L947" s="35">
        <v>0</v>
      </c>
      <c r="M947" s="35">
        <v>0</v>
      </c>
      <c r="N947" s="35">
        <v>0</v>
      </c>
      <c r="O947" s="22">
        <v>1677640</v>
      </c>
      <c r="P947" s="36">
        <f t="shared" si="98"/>
        <v>5985.1587584730642</v>
      </c>
      <c r="Q947" s="29">
        <v>9673</v>
      </c>
      <c r="R947" s="59" t="s">
        <v>78</v>
      </c>
      <c r="S947" s="10"/>
      <c r="T947" s="10"/>
      <c r="U947" s="10"/>
    </row>
    <row r="948" spans="1:21" s="3" customFormat="1" ht="23.1" customHeight="1" x14ac:dyDescent="0.25">
      <c r="A948" s="90" t="s">
        <v>1657</v>
      </c>
      <c r="B948" s="47" t="s">
        <v>805</v>
      </c>
      <c r="C948" s="50" t="s">
        <v>352</v>
      </c>
      <c r="D948" s="39" t="s">
        <v>29</v>
      </c>
      <c r="E948" s="39" t="s">
        <v>28</v>
      </c>
      <c r="F948" s="50" t="s">
        <v>309</v>
      </c>
      <c r="G948" s="50" t="s">
        <v>939</v>
      </c>
      <c r="H948" s="22">
        <v>392.5</v>
      </c>
      <c r="I948" s="22">
        <v>0</v>
      </c>
      <c r="J948" s="22">
        <v>392.5</v>
      </c>
      <c r="K948" s="29">
        <f t="shared" si="99"/>
        <v>2120932</v>
      </c>
      <c r="L948" s="35">
        <v>0</v>
      </c>
      <c r="M948" s="35">
        <v>0</v>
      </c>
      <c r="N948" s="35">
        <v>0</v>
      </c>
      <c r="O948" s="33">
        <v>2120932</v>
      </c>
      <c r="P948" s="36">
        <f t="shared" si="98"/>
        <v>5403.6484076433117</v>
      </c>
      <c r="Q948" s="29">
        <v>9673</v>
      </c>
      <c r="R948" s="50" t="s">
        <v>77</v>
      </c>
      <c r="S948" s="10"/>
      <c r="T948" s="10"/>
      <c r="U948" s="10"/>
    </row>
    <row r="949" spans="1:21" s="3" customFormat="1" ht="23.1" customHeight="1" x14ac:dyDescent="0.25">
      <c r="A949" s="90" t="s">
        <v>1658</v>
      </c>
      <c r="B949" s="47" t="s">
        <v>806</v>
      </c>
      <c r="C949" s="39">
        <v>1958</v>
      </c>
      <c r="D949" s="39" t="s">
        <v>29</v>
      </c>
      <c r="E949" s="39" t="s">
        <v>28</v>
      </c>
      <c r="F949" s="41">
        <v>2</v>
      </c>
      <c r="G949" s="41">
        <v>1</v>
      </c>
      <c r="H949" s="22">
        <v>279.10000000000002</v>
      </c>
      <c r="I949" s="22">
        <v>0</v>
      </c>
      <c r="J949" s="22">
        <v>279.10000000000002</v>
      </c>
      <c r="K949" s="29">
        <f t="shared" si="99"/>
        <v>1677640</v>
      </c>
      <c r="L949" s="35">
        <v>0</v>
      </c>
      <c r="M949" s="35">
        <v>0</v>
      </c>
      <c r="N949" s="35">
        <v>0</v>
      </c>
      <c r="O949" s="22">
        <v>1677640</v>
      </c>
      <c r="P949" s="36">
        <f t="shared" si="98"/>
        <v>6010.8921533500534</v>
      </c>
      <c r="Q949" s="29">
        <v>9673</v>
      </c>
      <c r="R949" s="59" t="s">
        <v>78</v>
      </c>
      <c r="S949" s="10"/>
      <c r="T949" s="10"/>
      <c r="U949" s="10"/>
    </row>
    <row r="950" spans="1:21" s="3" customFormat="1" ht="23.1" customHeight="1" x14ac:dyDescent="0.25">
      <c r="A950" s="90" t="s">
        <v>1659</v>
      </c>
      <c r="B950" s="47" t="s">
        <v>807</v>
      </c>
      <c r="C950" s="39">
        <v>1958</v>
      </c>
      <c r="D950" s="39" t="s">
        <v>29</v>
      </c>
      <c r="E950" s="39" t="s">
        <v>28</v>
      </c>
      <c r="F950" s="41">
        <v>2</v>
      </c>
      <c r="G950" s="41">
        <v>2</v>
      </c>
      <c r="H950" s="22">
        <v>471.2</v>
      </c>
      <c r="I950" s="22">
        <v>0</v>
      </c>
      <c r="J950" s="22">
        <v>471.2</v>
      </c>
      <c r="K950" s="29">
        <f t="shared" si="99"/>
        <v>1677640</v>
      </c>
      <c r="L950" s="35">
        <v>0</v>
      </c>
      <c r="M950" s="35">
        <v>0</v>
      </c>
      <c r="N950" s="35">
        <v>0</v>
      </c>
      <c r="O950" s="22">
        <v>1677640</v>
      </c>
      <c r="P950" s="36">
        <f t="shared" si="98"/>
        <v>3560.356536502547</v>
      </c>
      <c r="Q950" s="29">
        <v>9673</v>
      </c>
      <c r="R950" s="59" t="s">
        <v>78</v>
      </c>
      <c r="S950" s="69"/>
      <c r="T950" s="69"/>
      <c r="U950" s="10"/>
    </row>
    <row r="951" spans="1:21" s="3" customFormat="1" ht="23.1" customHeight="1" x14ac:dyDescent="0.25">
      <c r="A951" s="139" t="s">
        <v>1660</v>
      </c>
      <c r="B951" s="127" t="s">
        <v>808</v>
      </c>
      <c r="C951" s="115">
        <v>1950</v>
      </c>
      <c r="D951" s="115" t="s">
        <v>29</v>
      </c>
      <c r="E951" s="115" t="s">
        <v>131</v>
      </c>
      <c r="F951" s="119">
        <v>2</v>
      </c>
      <c r="G951" s="119">
        <v>2</v>
      </c>
      <c r="H951" s="141">
        <v>400.1</v>
      </c>
      <c r="I951" s="141">
        <v>0</v>
      </c>
      <c r="J951" s="141">
        <v>400.1</v>
      </c>
      <c r="K951" s="29">
        <f t="shared" si="99"/>
        <v>300000</v>
      </c>
      <c r="L951" s="35">
        <v>0</v>
      </c>
      <c r="M951" s="35">
        <v>0</v>
      </c>
      <c r="N951" s="35">
        <v>0</v>
      </c>
      <c r="O951" s="22">
        <v>300000</v>
      </c>
      <c r="P951" s="36">
        <f t="shared" si="98"/>
        <v>749.81254686328418</v>
      </c>
      <c r="Q951" s="29">
        <v>9673</v>
      </c>
      <c r="R951" s="50" t="s">
        <v>77</v>
      </c>
      <c r="S951" s="10"/>
      <c r="T951" s="10"/>
      <c r="U951" s="10"/>
    </row>
    <row r="952" spans="1:21" s="3" customFormat="1" ht="23.1" customHeight="1" x14ac:dyDescent="0.25">
      <c r="A952" s="139"/>
      <c r="B952" s="127"/>
      <c r="C952" s="115"/>
      <c r="D952" s="115"/>
      <c r="E952" s="115"/>
      <c r="F952" s="119"/>
      <c r="G952" s="119"/>
      <c r="H952" s="141"/>
      <c r="I952" s="141"/>
      <c r="J952" s="141"/>
      <c r="K952" s="29">
        <f>SUM(L952:O952)</f>
        <v>4405242.7</v>
      </c>
      <c r="L952" s="35">
        <v>0</v>
      </c>
      <c r="M952" s="35">
        <v>0</v>
      </c>
      <c r="N952" s="35">
        <v>0</v>
      </c>
      <c r="O952" s="22">
        <v>4405242.7</v>
      </c>
      <c r="P952" s="36">
        <f>K952/H951</f>
        <v>11010.354161459634</v>
      </c>
      <c r="Q952" s="29">
        <v>9673</v>
      </c>
      <c r="R952" s="50" t="s">
        <v>78</v>
      </c>
      <c r="S952" s="10"/>
      <c r="T952" s="10"/>
      <c r="U952" s="10"/>
    </row>
    <row r="953" spans="1:21" s="3" customFormat="1" ht="23.1" customHeight="1" x14ac:dyDescent="0.25">
      <c r="A953" s="139" t="s">
        <v>1661</v>
      </c>
      <c r="B953" s="127" t="s">
        <v>811</v>
      </c>
      <c r="C953" s="115">
        <v>1952</v>
      </c>
      <c r="D953" s="115" t="s">
        <v>29</v>
      </c>
      <c r="E953" s="115" t="s">
        <v>278</v>
      </c>
      <c r="F953" s="119">
        <v>2</v>
      </c>
      <c r="G953" s="119">
        <v>2</v>
      </c>
      <c r="H953" s="141">
        <v>410.6</v>
      </c>
      <c r="I953" s="141">
        <v>0</v>
      </c>
      <c r="J953" s="141">
        <v>410.6</v>
      </c>
      <c r="K953" s="29">
        <f>SUM(L953:O953)</f>
        <v>300000</v>
      </c>
      <c r="L953" s="35">
        <v>0</v>
      </c>
      <c r="M953" s="35">
        <v>0</v>
      </c>
      <c r="N953" s="35">
        <v>0</v>
      </c>
      <c r="O953" s="22">
        <v>300000</v>
      </c>
      <c r="P953" s="36">
        <f>K953/H953</f>
        <v>730.63809059912319</v>
      </c>
      <c r="Q953" s="29">
        <v>9673</v>
      </c>
      <c r="R953" s="50" t="s">
        <v>77</v>
      </c>
      <c r="S953" s="10"/>
      <c r="T953" s="10"/>
      <c r="U953" s="10"/>
    </row>
    <row r="954" spans="1:21" s="3" customFormat="1" ht="23.1" customHeight="1" x14ac:dyDescent="0.25">
      <c r="A954" s="139"/>
      <c r="B954" s="127"/>
      <c r="C954" s="115"/>
      <c r="D954" s="115"/>
      <c r="E954" s="115"/>
      <c r="F954" s="119"/>
      <c r="G954" s="119"/>
      <c r="H954" s="141"/>
      <c r="I954" s="141"/>
      <c r="J954" s="141"/>
      <c r="K954" s="29">
        <f>SUM(L954:O954)</f>
        <v>2336600</v>
      </c>
      <c r="L954" s="35">
        <v>0</v>
      </c>
      <c r="M954" s="35">
        <v>0</v>
      </c>
      <c r="N954" s="35">
        <v>0</v>
      </c>
      <c r="O954" s="22">
        <v>2336600</v>
      </c>
      <c r="P954" s="36">
        <f>K954/H953</f>
        <v>5690.6965416463709</v>
      </c>
      <c r="Q954" s="29">
        <v>9673</v>
      </c>
      <c r="R954" s="50" t="s">
        <v>78</v>
      </c>
      <c r="S954" s="10"/>
      <c r="T954" s="10"/>
      <c r="U954" s="10"/>
    </row>
    <row r="955" spans="1:21" s="3" customFormat="1" ht="23.1" customHeight="1" x14ac:dyDescent="0.25">
      <c r="A955" s="90" t="s">
        <v>1662</v>
      </c>
      <c r="B955" s="47" t="s">
        <v>809</v>
      </c>
      <c r="C955" s="39">
        <v>1958</v>
      </c>
      <c r="D955" s="39" t="s">
        <v>29</v>
      </c>
      <c r="E955" s="39" t="s">
        <v>28</v>
      </c>
      <c r="F955" s="41">
        <v>2</v>
      </c>
      <c r="G955" s="41">
        <v>2</v>
      </c>
      <c r="H955" s="22">
        <v>302.89999999999998</v>
      </c>
      <c r="I955" s="22">
        <v>0</v>
      </c>
      <c r="J955" s="22">
        <v>302.89999999999998</v>
      </c>
      <c r="K955" s="29">
        <f t="shared" si="99"/>
        <v>2606200</v>
      </c>
      <c r="L955" s="35">
        <v>0</v>
      </c>
      <c r="M955" s="35">
        <v>0</v>
      </c>
      <c r="N955" s="35">
        <v>0</v>
      </c>
      <c r="O955" s="22">
        <v>2606200</v>
      </c>
      <c r="P955" s="36">
        <f t="shared" si="98"/>
        <v>8604.1597887091448</v>
      </c>
      <c r="Q955" s="29">
        <v>9673</v>
      </c>
      <c r="R955" s="59" t="s">
        <v>78</v>
      </c>
      <c r="S955" s="10"/>
      <c r="T955" s="10"/>
      <c r="U955" s="10"/>
    </row>
    <row r="956" spans="1:21" s="3" customFormat="1" ht="23.1" customHeight="1" x14ac:dyDescent="0.25">
      <c r="A956" s="90" t="s">
        <v>1663</v>
      </c>
      <c r="B956" s="47" t="s">
        <v>810</v>
      </c>
      <c r="C956" s="39">
        <v>1958</v>
      </c>
      <c r="D956" s="39" t="s">
        <v>29</v>
      </c>
      <c r="E956" s="39" t="s">
        <v>28</v>
      </c>
      <c r="F956" s="41">
        <v>2</v>
      </c>
      <c r="G956" s="41">
        <v>2</v>
      </c>
      <c r="H956" s="22">
        <v>472.7</v>
      </c>
      <c r="I956" s="22">
        <v>0</v>
      </c>
      <c r="J956" s="22">
        <v>472.7</v>
      </c>
      <c r="K956" s="29">
        <f t="shared" si="99"/>
        <v>2606200</v>
      </c>
      <c r="L956" s="35">
        <v>0</v>
      </c>
      <c r="M956" s="35">
        <v>0</v>
      </c>
      <c r="N956" s="35">
        <v>0</v>
      </c>
      <c r="O956" s="22">
        <v>2606200</v>
      </c>
      <c r="P956" s="36">
        <f t="shared" si="98"/>
        <v>5513.4334673154226</v>
      </c>
      <c r="Q956" s="29">
        <v>9673</v>
      </c>
      <c r="R956" s="59" t="s">
        <v>78</v>
      </c>
      <c r="S956" s="10"/>
      <c r="T956" s="10"/>
      <c r="U956" s="10"/>
    </row>
    <row r="957" spans="1:21" s="3" customFormat="1" ht="23.1" customHeight="1" x14ac:dyDescent="0.25">
      <c r="A957" s="90" t="s">
        <v>1664</v>
      </c>
      <c r="B957" s="47" t="s">
        <v>1742</v>
      </c>
      <c r="C957" s="39">
        <v>1985</v>
      </c>
      <c r="D957" s="39" t="s">
        <v>29</v>
      </c>
      <c r="E957" s="39" t="s">
        <v>28</v>
      </c>
      <c r="F957" s="41">
        <v>9</v>
      </c>
      <c r="G957" s="41">
        <v>3</v>
      </c>
      <c r="H957" s="22">
        <v>4180</v>
      </c>
      <c r="I957" s="22">
        <v>3090.1</v>
      </c>
      <c r="J957" s="22">
        <v>573</v>
      </c>
      <c r="K957" s="29">
        <f>SUM(L957:O957)</f>
        <v>6650000</v>
      </c>
      <c r="L957" s="35">
        <v>0</v>
      </c>
      <c r="M957" s="35">
        <v>0</v>
      </c>
      <c r="N957" s="35">
        <v>0</v>
      </c>
      <c r="O957" s="22">
        <v>6650000</v>
      </c>
      <c r="P957" s="36">
        <f t="shared" si="98"/>
        <v>1590.909090909091</v>
      </c>
      <c r="Q957" s="29">
        <v>9673</v>
      </c>
      <c r="R957" s="50" t="s">
        <v>79</v>
      </c>
      <c r="S957" s="10"/>
      <c r="T957" s="10"/>
      <c r="U957" s="10"/>
    </row>
    <row r="958" spans="1:21" s="3" customFormat="1" ht="23.1" customHeight="1" x14ac:dyDescent="0.25">
      <c r="A958" s="90" t="s">
        <v>1665</v>
      </c>
      <c r="B958" s="47" t="s">
        <v>812</v>
      </c>
      <c r="C958" s="39">
        <v>1960</v>
      </c>
      <c r="D958" s="39" t="s">
        <v>29</v>
      </c>
      <c r="E958" s="39" t="s">
        <v>28</v>
      </c>
      <c r="F958" s="41">
        <v>4</v>
      </c>
      <c r="G958" s="41">
        <v>4</v>
      </c>
      <c r="H958" s="22">
        <v>2603.0100000000002</v>
      </c>
      <c r="I958" s="22">
        <v>206.7</v>
      </c>
      <c r="J958" s="22">
        <v>2396.31</v>
      </c>
      <c r="K958" s="29">
        <f t="shared" si="99"/>
        <v>3344900</v>
      </c>
      <c r="L958" s="35">
        <v>0</v>
      </c>
      <c r="M958" s="35">
        <v>0</v>
      </c>
      <c r="N958" s="35">
        <v>0</v>
      </c>
      <c r="O958" s="22">
        <v>3344900</v>
      </c>
      <c r="P958" s="36">
        <f t="shared" si="98"/>
        <v>1285.0123510858582</v>
      </c>
      <c r="Q958" s="29">
        <v>9673</v>
      </c>
      <c r="R958" s="50" t="s">
        <v>79</v>
      </c>
      <c r="S958" s="10"/>
      <c r="T958" s="10"/>
      <c r="U958" s="10"/>
    </row>
    <row r="959" spans="1:21" s="3" customFormat="1" ht="23.1" customHeight="1" x14ac:dyDescent="0.25">
      <c r="A959" s="90" t="s">
        <v>1666</v>
      </c>
      <c r="B959" s="47" t="s">
        <v>813</v>
      </c>
      <c r="C959" s="39">
        <v>1961</v>
      </c>
      <c r="D959" s="39" t="s">
        <v>29</v>
      </c>
      <c r="E959" s="39" t="s">
        <v>28</v>
      </c>
      <c r="F959" s="41">
        <v>4</v>
      </c>
      <c r="G959" s="41">
        <v>4</v>
      </c>
      <c r="H959" s="22">
        <v>2572.27</v>
      </c>
      <c r="I959" s="22">
        <v>40.6</v>
      </c>
      <c r="J959" s="22">
        <v>2531.67</v>
      </c>
      <c r="K959" s="29">
        <f t="shared" si="99"/>
        <v>15692699.289999999</v>
      </c>
      <c r="L959" s="35">
        <v>0</v>
      </c>
      <c r="M959" s="35">
        <v>0</v>
      </c>
      <c r="N959" s="35">
        <v>0</v>
      </c>
      <c r="O959" s="22">
        <v>15692699.289999999</v>
      </c>
      <c r="P959" s="36">
        <f t="shared" si="98"/>
        <v>6100.7200993674842</v>
      </c>
      <c r="Q959" s="29">
        <v>9673</v>
      </c>
      <c r="R959" s="59" t="s">
        <v>79</v>
      </c>
      <c r="S959" s="10"/>
      <c r="T959" s="10"/>
      <c r="U959" s="10"/>
    </row>
    <row r="960" spans="1:21" s="3" customFormat="1" ht="23.1" customHeight="1" x14ac:dyDescent="0.25">
      <c r="A960" s="90" t="s">
        <v>1667</v>
      </c>
      <c r="B960" s="47" t="s">
        <v>814</v>
      </c>
      <c r="C960" s="39">
        <v>1961</v>
      </c>
      <c r="D960" s="39" t="s">
        <v>29</v>
      </c>
      <c r="E960" s="39" t="s">
        <v>28</v>
      </c>
      <c r="F960" s="41">
        <v>5</v>
      </c>
      <c r="G960" s="41">
        <v>4</v>
      </c>
      <c r="H960" s="22">
        <v>3715.04</v>
      </c>
      <c r="I960" s="22">
        <v>1140.3</v>
      </c>
      <c r="J960" s="22">
        <v>2574.7399999999998</v>
      </c>
      <c r="K960" s="29">
        <f t="shared" si="99"/>
        <v>20049352.079999998</v>
      </c>
      <c r="L960" s="35">
        <v>0</v>
      </c>
      <c r="M960" s="35">
        <v>0</v>
      </c>
      <c r="N960" s="35">
        <v>0</v>
      </c>
      <c r="O960" s="22">
        <v>20049352.079999998</v>
      </c>
      <c r="P960" s="36">
        <f t="shared" si="98"/>
        <v>5396.8065162151679</v>
      </c>
      <c r="Q960" s="29">
        <v>9673</v>
      </c>
      <c r="R960" s="59" t="s">
        <v>79</v>
      </c>
      <c r="S960" s="10"/>
      <c r="T960" s="10"/>
      <c r="U960" s="10"/>
    </row>
    <row r="961" spans="1:21" s="3" customFormat="1" ht="23.1" customHeight="1" x14ac:dyDescent="0.25">
      <c r="A961" s="90" t="s">
        <v>1668</v>
      </c>
      <c r="B961" s="47" t="s">
        <v>815</v>
      </c>
      <c r="C961" s="39">
        <v>1961</v>
      </c>
      <c r="D961" s="39" t="s">
        <v>29</v>
      </c>
      <c r="E961" s="39" t="s">
        <v>28</v>
      </c>
      <c r="F961" s="41">
        <v>4</v>
      </c>
      <c r="G961" s="41">
        <v>4</v>
      </c>
      <c r="H961" s="22">
        <v>2546.7199999999998</v>
      </c>
      <c r="I961" s="22">
        <v>0</v>
      </c>
      <c r="J961" s="22">
        <v>2546.7199999999998</v>
      </c>
      <c r="K961" s="29">
        <f t="shared" si="99"/>
        <v>15647189.439999999</v>
      </c>
      <c r="L961" s="35">
        <v>0</v>
      </c>
      <c r="M961" s="35">
        <v>0</v>
      </c>
      <c r="N961" s="35">
        <v>0</v>
      </c>
      <c r="O961" s="22">
        <v>15647189.439999999</v>
      </c>
      <c r="P961" s="36">
        <f t="shared" si="98"/>
        <v>6144.0556637557329</v>
      </c>
      <c r="Q961" s="29">
        <v>9673</v>
      </c>
      <c r="R961" s="59" t="s">
        <v>79</v>
      </c>
      <c r="S961" s="10"/>
      <c r="T961" s="10"/>
      <c r="U961" s="10"/>
    </row>
    <row r="962" spans="1:21" s="3" customFormat="1" ht="23.1" customHeight="1" x14ac:dyDescent="0.25">
      <c r="A962" s="90" t="s">
        <v>1669</v>
      </c>
      <c r="B962" s="47" t="s">
        <v>816</v>
      </c>
      <c r="C962" s="39">
        <v>1959</v>
      </c>
      <c r="D962" s="39" t="s">
        <v>29</v>
      </c>
      <c r="E962" s="39" t="s">
        <v>28</v>
      </c>
      <c r="F962" s="41">
        <v>2</v>
      </c>
      <c r="G962" s="41">
        <v>2</v>
      </c>
      <c r="H962" s="22">
        <v>372.57</v>
      </c>
      <c r="I962" s="22">
        <v>0</v>
      </c>
      <c r="J962" s="22">
        <v>372.57</v>
      </c>
      <c r="K962" s="29">
        <f t="shared" si="99"/>
        <v>4363250</v>
      </c>
      <c r="L962" s="35">
        <v>0</v>
      </c>
      <c r="M962" s="35">
        <v>0</v>
      </c>
      <c r="N962" s="35">
        <v>0</v>
      </c>
      <c r="O962" s="22">
        <v>4363250</v>
      </c>
      <c r="P962" s="36">
        <f t="shared" si="98"/>
        <v>11711.222052231795</v>
      </c>
      <c r="Q962" s="29">
        <v>9673</v>
      </c>
      <c r="R962" s="50" t="s">
        <v>79</v>
      </c>
      <c r="S962" s="10"/>
      <c r="T962" s="10"/>
      <c r="U962" s="10"/>
    </row>
    <row r="963" spans="1:21" s="3" customFormat="1" ht="23.1" customHeight="1" x14ac:dyDescent="0.25">
      <c r="A963" s="90" t="s">
        <v>1670</v>
      </c>
      <c r="B963" s="47" t="s">
        <v>817</v>
      </c>
      <c r="C963" s="39">
        <v>1959</v>
      </c>
      <c r="D963" s="39" t="s">
        <v>29</v>
      </c>
      <c r="E963" s="39" t="s">
        <v>28</v>
      </c>
      <c r="F963" s="39">
        <v>2</v>
      </c>
      <c r="G963" s="39">
        <v>1</v>
      </c>
      <c r="H963" s="22">
        <v>279.94</v>
      </c>
      <c r="I963" s="22">
        <v>0</v>
      </c>
      <c r="J963" s="22">
        <v>279.94</v>
      </c>
      <c r="K963" s="29">
        <f t="shared" si="99"/>
        <v>2757300</v>
      </c>
      <c r="L963" s="35">
        <v>0</v>
      </c>
      <c r="M963" s="35">
        <v>0</v>
      </c>
      <c r="N963" s="35">
        <v>0</v>
      </c>
      <c r="O963" s="33">
        <v>2757300</v>
      </c>
      <c r="P963" s="36">
        <f t="shared" si="98"/>
        <v>9849.6106308494673</v>
      </c>
      <c r="Q963" s="29">
        <v>9673</v>
      </c>
      <c r="R963" s="50" t="s">
        <v>79</v>
      </c>
      <c r="S963" s="10"/>
      <c r="T963" s="10"/>
      <c r="U963" s="10"/>
    </row>
    <row r="964" spans="1:21" s="3" customFormat="1" ht="23.1" customHeight="1" x14ac:dyDescent="0.25">
      <c r="A964" s="90" t="s">
        <v>1671</v>
      </c>
      <c r="B964" s="47" t="s">
        <v>818</v>
      </c>
      <c r="C964" s="39">
        <v>1959</v>
      </c>
      <c r="D964" s="39" t="s">
        <v>29</v>
      </c>
      <c r="E964" s="39" t="s">
        <v>28</v>
      </c>
      <c r="F964" s="39">
        <v>2</v>
      </c>
      <c r="G964" s="39">
        <v>1</v>
      </c>
      <c r="H964" s="22">
        <v>219.9</v>
      </c>
      <c r="I964" s="22">
        <v>0</v>
      </c>
      <c r="J964" s="22">
        <v>219.9</v>
      </c>
      <c r="K964" s="29">
        <f t="shared" si="99"/>
        <v>2738220</v>
      </c>
      <c r="L964" s="35">
        <v>0</v>
      </c>
      <c r="M964" s="35">
        <v>0</v>
      </c>
      <c r="N964" s="35">
        <v>0</v>
      </c>
      <c r="O964" s="22">
        <v>2738220</v>
      </c>
      <c r="P964" s="36">
        <f t="shared" si="98"/>
        <v>12452.114597544338</v>
      </c>
      <c r="Q964" s="29">
        <v>9673</v>
      </c>
      <c r="R964" s="50" t="s">
        <v>79</v>
      </c>
      <c r="S964" s="10"/>
      <c r="T964" s="10"/>
      <c r="U964" s="10"/>
    </row>
    <row r="965" spans="1:21" s="3" customFormat="1" ht="23.1" customHeight="1" x14ac:dyDescent="0.25">
      <c r="A965" s="90" t="s">
        <v>1672</v>
      </c>
      <c r="B965" s="47" t="s">
        <v>819</v>
      </c>
      <c r="C965" s="39">
        <v>1959</v>
      </c>
      <c r="D965" s="39" t="s">
        <v>29</v>
      </c>
      <c r="E965" s="39" t="s">
        <v>28</v>
      </c>
      <c r="F965" s="39">
        <v>2</v>
      </c>
      <c r="G965" s="39">
        <v>1</v>
      </c>
      <c r="H965" s="22">
        <v>282.76</v>
      </c>
      <c r="I965" s="22">
        <v>0</v>
      </c>
      <c r="J965" s="22">
        <v>282.76</v>
      </c>
      <c r="K965" s="29">
        <f t="shared" si="99"/>
        <v>2764190</v>
      </c>
      <c r="L965" s="35">
        <v>0</v>
      </c>
      <c r="M965" s="35">
        <v>0</v>
      </c>
      <c r="N965" s="35">
        <v>0</v>
      </c>
      <c r="O965" s="22">
        <v>2764190</v>
      </c>
      <c r="P965" s="36">
        <f t="shared" si="98"/>
        <v>9775.7462158721173</v>
      </c>
      <c r="Q965" s="29">
        <v>9673</v>
      </c>
      <c r="R965" s="50" t="s">
        <v>79</v>
      </c>
      <c r="S965" s="69"/>
      <c r="T965" s="69"/>
      <c r="U965" s="10"/>
    </row>
    <row r="966" spans="1:21" s="3" customFormat="1" ht="23.1" customHeight="1" x14ac:dyDescent="0.25">
      <c r="A966" s="90" t="s">
        <v>1673</v>
      </c>
      <c r="B966" s="47" t="s">
        <v>820</v>
      </c>
      <c r="C966" s="39">
        <v>1960</v>
      </c>
      <c r="D966" s="39" t="s">
        <v>29</v>
      </c>
      <c r="E966" s="39" t="s">
        <v>28</v>
      </c>
      <c r="F966" s="39">
        <v>2</v>
      </c>
      <c r="G966" s="39">
        <v>2</v>
      </c>
      <c r="H966" s="22">
        <v>777.8</v>
      </c>
      <c r="I966" s="22">
        <v>638.5</v>
      </c>
      <c r="J966" s="22">
        <v>139.30000000000001</v>
      </c>
      <c r="K966" s="29">
        <f t="shared" si="99"/>
        <v>3888800</v>
      </c>
      <c r="L966" s="35">
        <v>0</v>
      </c>
      <c r="M966" s="35">
        <v>0</v>
      </c>
      <c r="N966" s="35">
        <v>0</v>
      </c>
      <c r="O966" s="33">
        <v>3888800</v>
      </c>
      <c r="P966" s="36">
        <f t="shared" si="98"/>
        <v>4999.7428644895863</v>
      </c>
      <c r="Q966" s="29">
        <v>9673</v>
      </c>
      <c r="R966" s="50" t="s">
        <v>79</v>
      </c>
      <c r="S966" s="10"/>
      <c r="T966" s="10"/>
      <c r="U966" s="10"/>
    </row>
    <row r="967" spans="1:21" s="3" customFormat="1" ht="23.1" customHeight="1" x14ac:dyDescent="0.25">
      <c r="A967" s="90" t="s">
        <v>1674</v>
      </c>
      <c r="B967" s="47" t="s">
        <v>823</v>
      </c>
      <c r="C967" s="39">
        <v>1950</v>
      </c>
      <c r="D967" s="39" t="s">
        <v>29</v>
      </c>
      <c r="E967" s="39" t="s">
        <v>28</v>
      </c>
      <c r="F967" s="41">
        <v>2</v>
      </c>
      <c r="G967" s="41">
        <v>2</v>
      </c>
      <c r="H967" s="22">
        <v>820.44</v>
      </c>
      <c r="I967" s="22">
        <v>0</v>
      </c>
      <c r="J967" s="22">
        <v>820.44</v>
      </c>
      <c r="K967" s="29">
        <f t="shared" si="99"/>
        <v>4134190</v>
      </c>
      <c r="L967" s="35">
        <v>0</v>
      </c>
      <c r="M967" s="35">
        <v>0</v>
      </c>
      <c r="N967" s="35">
        <v>0</v>
      </c>
      <c r="O967" s="22">
        <v>4134190</v>
      </c>
      <c r="P967" s="36">
        <f t="shared" si="98"/>
        <v>5038.991272975476</v>
      </c>
      <c r="Q967" s="29">
        <v>9673</v>
      </c>
      <c r="R967" s="50" t="s">
        <v>79</v>
      </c>
      <c r="S967" s="10"/>
      <c r="T967" s="10"/>
      <c r="U967" s="10"/>
    </row>
    <row r="968" spans="1:21" s="3" customFormat="1" ht="23.1" customHeight="1" x14ac:dyDescent="0.25">
      <c r="A968" s="90" t="s">
        <v>1675</v>
      </c>
      <c r="B968" s="47" t="s">
        <v>824</v>
      </c>
      <c r="C968" s="39">
        <v>1950</v>
      </c>
      <c r="D968" s="39" t="s">
        <v>29</v>
      </c>
      <c r="E968" s="39" t="s">
        <v>934</v>
      </c>
      <c r="F968" s="41">
        <v>2</v>
      </c>
      <c r="G968" s="41">
        <v>2</v>
      </c>
      <c r="H968" s="22">
        <v>729.8</v>
      </c>
      <c r="I968" s="22">
        <v>0</v>
      </c>
      <c r="J968" s="22">
        <v>729.8</v>
      </c>
      <c r="K968" s="29">
        <f t="shared" si="99"/>
        <v>2775800</v>
      </c>
      <c r="L968" s="35">
        <v>0</v>
      </c>
      <c r="M968" s="35">
        <v>0</v>
      </c>
      <c r="N968" s="35">
        <v>0</v>
      </c>
      <c r="O968" s="22">
        <v>2775800</v>
      </c>
      <c r="P968" s="36">
        <f t="shared" si="98"/>
        <v>3803.5078103590026</v>
      </c>
      <c r="Q968" s="29">
        <v>9673</v>
      </c>
      <c r="R968" s="50" t="s">
        <v>79</v>
      </c>
      <c r="S968" s="10"/>
      <c r="T968" s="10"/>
      <c r="U968" s="10"/>
    </row>
    <row r="969" spans="1:21" s="3" customFormat="1" ht="23.1" customHeight="1" x14ac:dyDescent="0.25">
      <c r="A969" s="90" t="s">
        <v>1676</v>
      </c>
      <c r="B969" s="47" t="s">
        <v>821</v>
      </c>
      <c r="C969" s="46">
        <v>1952</v>
      </c>
      <c r="D969" s="46" t="s">
        <v>29</v>
      </c>
      <c r="E969" s="46" t="s">
        <v>28</v>
      </c>
      <c r="F969" s="48">
        <v>2</v>
      </c>
      <c r="G969" s="48">
        <v>1</v>
      </c>
      <c r="H969" s="49">
        <v>1545.2</v>
      </c>
      <c r="I969" s="49">
        <v>566.6</v>
      </c>
      <c r="J969" s="49">
        <v>978.6</v>
      </c>
      <c r="K969" s="29">
        <f>SUM(L969:O969)</f>
        <v>2583575</v>
      </c>
      <c r="L969" s="35">
        <v>0</v>
      </c>
      <c r="M969" s="35">
        <v>0</v>
      </c>
      <c r="N969" s="35">
        <v>0</v>
      </c>
      <c r="O969" s="22">
        <v>2583575</v>
      </c>
      <c r="P969" s="36">
        <f>K969/H969</f>
        <v>1672.0003882992492</v>
      </c>
      <c r="Q969" s="29">
        <v>9673</v>
      </c>
      <c r="R969" s="50" t="s">
        <v>77</v>
      </c>
      <c r="S969" s="10"/>
      <c r="T969" s="10"/>
      <c r="U969" s="10"/>
    </row>
    <row r="970" spans="1:21" s="3" customFormat="1" ht="23.1" customHeight="1" x14ac:dyDescent="0.25">
      <c r="A970" s="90" t="s">
        <v>1677</v>
      </c>
      <c r="B970" s="47" t="s">
        <v>822</v>
      </c>
      <c r="C970" s="39">
        <v>1959</v>
      </c>
      <c r="D970" s="39" t="s">
        <v>29</v>
      </c>
      <c r="E970" s="39" t="s">
        <v>28</v>
      </c>
      <c r="F970" s="41">
        <v>4</v>
      </c>
      <c r="G970" s="41">
        <v>2</v>
      </c>
      <c r="H970" s="22">
        <v>1259.8499999999999</v>
      </c>
      <c r="I970" s="22">
        <v>0</v>
      </c>
      <c r="J970" s="22">
        <v>1259.8499999999999</v>
      </c>
      <c r="K970" s="29">
        <f>SUM(L970:O970)</f>
        <v>3088500</v>
      </c>
      <c r="L970" s="35">
        <v>0</v>
      </c>
      <c r="M970" s="35">
        <v>0</v>
      </c>
      <c r="N970" s="35">
        <v>0</v>
      </c>
      <c r="O970" s="22">
        <v>3088500</v>
      </c>
      <c r="P970" s="36">
        <f>K970/H970</f>
        <v>2451.4823193237294</v>
      </c>
      <c r="Q970" s="29">
        <v>9673</v>
      </c>
      <c r="R970" s="50" t="s">
        <v>79</v>
      </c>
      <c r="S970" s="69"/>
      <c r="T970" s="69"/>
      <c r="U970" s="10"/>
    </row>
    <row r="971" spans="1:21" ht="30" customHeight="1" x14ac:dyDescent="0.25">
      <c r="A971" s="116" t="s">
        <v>1898</v>
      </c>
      <c r="B971" s="116"/>
      <c r="C971" s="116"/>
      <c r="D971" s="116"/>
      <c r="E971" s="116"/>
      <c r="F971" s="116"/>
      <c r="G971" s="116"/>
      <c r="H971" s="116"/>
      <c r="I971" s="116"/>
      <c r="J971" s="116"/>
      <c r="K971" s="116"/>
      <c r="L971" s="116"/>
      <c r="M971" s="116"/>
      <c r="N971" s="116"/>
      <c r="O971" s="116"/>
      <c r="P971" s="116"/>
      <c r="Q971" s="116"/>
      <c r="R971" s="116"/>
    </row>
    <row r="972" spans="1:21" ht="39.950000000000003" customHeight="1" x14ac:dyDescent="0.25">
      <c r="A972" s="118" t="s">
        <v>855</v>
      </c>
      <c r="B972" s="118"/>
      <c r="C972" s="56" t="s">
        <v>30</v>
      </c>
      <c r="D972" s="56" t="s">
        <v>30</v>
      </c>
      <c r="E972" s="56" t="s">
        <v>30</v>
      </c>
      <c r="F972" s="103" t="s">
        <v>30</v>
      </c>
      <c r="G972" s="103" t="s">
        <v>30</v>
      </c>
      <c r="H972" s="104">
        <f t="shared" ref="H972:N972" si="100">SUM(H973:H977)</f>
        <v>3034</v>
      </c>
      <c r="I972" s="104">
        <f t="shared" si="100"/>
        <v>1289.5</v>
      </c>
      <c r="J972" s="104">
        <f t="shared" si="100"/>
        <v>3015.3</v>
      </c>
      <c r="K972" s="104">
        <f t="shared" si="100"/>
        <v>10789965.73</v>
      </c>
      <c r="L972" s="104">
        <f t="shared" si="100"/>
        <v>0</v>
      </c>
      <c r="M972" s="104">
        <f t="shared" si="100"/>
        <v>0</v>
      </c>
      <c r="N972" s="104">
        <f t="shared" si="100"/>
        <v>0</v>
      </c>
      <c r="O972" s="104">
        <f>SUM(O973:O977)</f>
        <v>10789965.73</v>
      </c>
      <c r="P972" s="105">
        <f t="shared" ref="P972:P977" si="101">K972/H972</f>
        <v>3556.3499439683587</v>
      </c>
      <c r="Q972" s="106" t="s">
        <v>30</v>
      </c>
      <c r="R972" s="107" t="s">
        <v>30</v>
      </c>
    </row>
    <row r="973" spans="1:21" ht="21.95" customHeight="1" x14ac:dyDescent="0.25">
      <c r="A973" s="46" t="s">
        <v>1678</v>
      </c>
      <c r="B973" s="47" t="s">
        <v>1784</v>
      </c>
      <c r="C973" s="39">
        <v>1972</v>
      </c>
      <c r="D973" s="39" t="s">
        <v>29</v>
      </c>
      <c r="E973" s="39" t="s">
        <v>28</v>
      </c>
      <c r="F973" s="41">
        <v>2</v>
      </c>
      <c r="G973" s="41">
        <v>1</v>
      </c>
      <c r="H973" s="22">
        <v>217.1</v>
      </c>
      <c r="I973" s="22">
        <v>217.1</v>
      </c>
      <c r="J973" s="22">
        <v>162.4</v>
      </c>
      <c r="K973" s="22">
        <f>SUM(L973:O973)</f>
        <v>566196.4</v>
      </c>
      <c r="L973" s="22">
        <v>0</v>
      </c>
      <c r="M973" s="22">
        <v>0</v>
      </c>
      <c r="N973" s="22">
        <v>0</v>
      </c>
      <c r="O973" s="22">
        <v>566196.4</v>
      </c>
      <c r="P973" s="36">
        <f t="shared" si="101"/>
        <v>2607.9981575310917</v>
      </c>
      <c r="Q973" s="22">
        <v>9673</v>
      </c>
      <c r="R973" s="50" t="s">
        <v>77</v>
      </c>
      <c r="S973" s="52"/>
    </row>
    <row r="974" spans="1:21" ht="21.95" customHeight="1" x14ac:dyDescent="0.25">
      <c r="A974" s="46" t="s">
        <v>1679</v>
      </c>
      <c r="B974" s="47" t="s">
        <v>1785</v>
      </c>
      <c r="C974" s="39">
        <v>1971</v>
      </c>
      <c r="D974" s="39" t="s">
        <v>29</v>
      </c>
      <c r="E974" s="39" t="s">
        <v>28</v>
      </c>
      <c r="F974" s="41">
        <v>2</v>
      </c>
      <c r="G974" s="41">
        <v>1</v>
      </c>
      <c r="H974" s="22">
        <v>317.10000000000002</v>
      </c>
      <c r="I974" s="22">
        <v>293.10000000000002</v>
      </c>
      <c r="J974" s="22">
        <v>293.10000000000002</v>
      </c>
      <c r="K974" s="22">
        <f>SUM(L974:O974)</f>
        <v>722673.6</v>
      </c>
      <c r="L974" s="22">
        <v>0</v>
      </c>
      <c r="M974" s="22">
        <v>0</v>
      </c>
      <c r="N974" s="22">
        <v>0</v>
      </c>
      <c r="O974" s="22">
        <v>722673.6</v>
      </c>
      <c r="P974" s="36">
        <f t="shared" si="101"/>
        <v>2279.0085146641436</v>
      </c>
      <c r="Q974" s="22">
        <v>9673</v>
      </c>
      <c r="R974" s="50" t="s">
        <v>77</v>
      </c>
    </row>
    <row r="975" spans="1:21" ht="21.95" customHeight="1" x14ac:dyDescent="0.25">
      <c r="A975" s="46" t="s">
        <v>1680</v>
      </c>
      <c r="B975" s="47" t="s">
        <v>1786</v>
      </c>
      <c r="C975" s="39">
        <v>1972</v>
      </c>
      <c r="D975" s="46" t="s">
        <v>29</v>
      </c>
      <c r="E975" s="39" t="s">
        <v>28</v>
      </c>
      <c r="F975" s="41">
        <v>2</v>
      </c>
      <c r="G975" s="41">
        <v>1</v>
      </c>
      <c r="H975" s="22">
        <v>248.9</v>
      </c>
      <c r="I975" s="22">
        <v>248.9</v>
      </c>
      <c r="J975" s="22">
        <v>125</v>
      </c>
      <c r="K975" s="22">
        <f>SUM(L975:O975)</f>
        <v>566196.4</v>
      </c>
      <c r="L975" s="22">
        <v>0</v>
      </c>
      <c r="M975" s="22">
        <v>0</v>
      </c>
      <c r="N975" s="22">
        <v>0</v>
      </c>
      <c r="O975" s="22">
        <v>566196.4</v>
      </c>
      <c r="P975" s="36">
        <f t="shared" si="101"/>
        <v>2274.7946966653276</v>
      </c>
      <c r="Q975" s="22">
        <v>9673</v>
      </c>
      <c r="R975" s="50" t="s">
        <v>77</v>
      </c>
    </row>
    <row r="976" spans="1:21" ht="21.95" customHeight="1" x14ac:dyDescent="0.25">
      <c r="A976" s="46" t="s">
        <v>1681</v>
      </c>
      <c r="B976" s="47" t="s">
        <v>1787</v>
      </c>
      <c r="C976" s="39">
        <v>1970</v>
      </c>
      <c r="D976" s="39" t="s">
        <v>29</v>
      </c>
      <c r="E976" s="39" t="s">
        <v>28</v>
      </c>
      <c r="F976" s="41">
        <v>2</v>
      </c>
      <c r="G976" s="41">
        <v>1</v>
      </c>
      <c r="H976" s="22">
        <v>393.6</v>
      </c>
      <c r="I976" s="22">
        <v>357.6</v>
      </c>
      <c r="J976" s="22">
        <v>750.3</v>
      </c>
      <c r="K976" s="22">
        <f>SUM(L976:O976)</f>
        <v>628216.32999999996</v>
      </c>
      <c r="L976" s="22">
        <v>0</v>
      </c>
      <c r="M976" s="22">
        <v>0</v>
      </c>
      <c r="N976" s="22">
        <v>0</v>
      </c>
      <c r="O976" s="22">
        <v>628216.32999999996</v>
      </c>
      <c r="P976" s="36">
        <f t="shared" si="101"/>
        <v>1596.0780741869917</v>
      </c>
      <c r="Q976" s="22">
        <v>9673</v>
      </c>
      <c r="R976" s="50" t="s">
        <v>77</v>
      </c>
    </row>
    <row r="977" spans="1:21" s="3" customFormat="1" ht="21.95" customHeight="1" x14ac:dyDescent="0.25">
      <c r="A977" s="46" t="s">
        <v>1682</v>
      </c>
      <c r="B977" s="47" t="s">
        <v>837</v>
      </c>
      <c r="C977" s="39">
        <v>1985</v>
      </c>
      <c r="D977" s="39" t="s">
        <v>29</v>
      </c>
      <c r="E977" s="39" t="s">
        <v>28</v>
      </c>
      <c r="F977" s="41">
        <v>3</v>
      </c>
      <c r="G977" s="41">
        <v>3</v>
      </c>
      <c r="H977" s="33">
        <v>1857.3</v>
      </c>
      <c r="I977" s="33">
        <v>172.8</v>
      </c>
      <c r="J977" s="33">
        <v>1684.5</v>
      </c>
      <c r="K977" s="29">
        <f>SUM(L977:O977)</f>
        <v>8306683</v>
      </c>
      <c r="L977" s="33">
        <v>0</v>
      </c>
      <c r="M977" s="33">
        <v>0</v>
      </c>
      <c r="N977" s="33">
        <v>0</v>
      </c>
      <c r="O977" s="22">
        <v>8306683</v>
      </c>
      <c r="P977" s="36">
        <f t="shared" si="101"/>
        <v>4472.4508695418081</v>
      </c>
      <c r="Q977" s="29">
        <v>9673</v>
      </c>
      <c r="R977" s="50" t="s">
        <v>79</v>
      </c>
      <c r="S977" s="10"/>
      <c r="T977" s="10"/>
      <c r="U977" s="10"/>
    </row>
    <row r="978" spans="1:21" ht="24.95" customHeight="1" x14ac:dyDescent="0.25">
      <c r="A978" s="116" t="s">
        <v>1899</v>
      </c>
      <c r="B978" s="116"/>
      <c r="C978" s="116"/>
      <c r="D978" s="116"/>
      <c r="E978" s="116"/>
      <c r="F978" s="116"/>
      <c r="G978" s="116"/>
      <c r="H978" s="116"/>
      <c r="I978" s="116"/>
      <c r="J978" s="116"/>
      <c r="K978" s="116"/>
      <c r="L978" s="116"/>
      <c r="M978" s="116"/>
      <c r="N978" s="116"/>
      <c r="O978" s="116"/>
      <c r="P978" s="116"/>
      <c r="Q978" s="116"/>
      <c r="R978" s="116"/>
    </row>
    <row r="979" spans="1:21" ht="39.950000000000003" customHeight="1" x14ac:dyDescent="0.25">
      <c r="A979" s="118" t="s">
        <v>851</v>
      </c>
      <c r="B979" s="118"/>
      <c r="C979" s="56" t="s">
        <v>30</v>
      </c>
      <c r="D979" s="56" t="s">
        <v>30</v>
      </c>
      <c r="E979" s="56" t="s">
        <v>30</v>
      </c>
      <c r="F979" s="103" t="s">
        <v>30</v>
      </c>
      <c r="G979" s="103" t="s">
        <v>30</v>
      </c>
      <c r="H979" s="104">
        <f t="shared" ref="H979:N979" si="102">SUM(H980:H984)</f>
        <v>1440.1999999999998</v>
      </c>
      <c r="I979" s="104">
        <f t="shared" si="102"/>
        <v>470.5</v>
      </c>
      <c r="J979" s="104">
        <f t="shared" si="102"/>
        <v>969.69999999999993</v>
      </c>
      <c r="K979" s="104">
        <f t="shared" si="102"/>
        <v>17098106.800000001</v>
      </c>
      <c r="L979" s="104">
        <f t="shared" si="102"/>
        <v>0</v>
      </c>
      <c r="M979" s="104">
        <f t="shared" si="102"/>
        <v>0</v>
      </c>
      <c r="N979" s="104">
        <f t="shared" si="102"/>
        <v>0</v>
      </c>
      <c r="O979" s="104">
        <f>SUM(O980:O984)</f>
        <v>17098106.800000001</v>
      </c>
      <c r="P979" s="105">
        <f>K979/H979</f>
        <v>11872.036383835581</v>
      </c>
      <c r="Q979" s="106" t="s">
        <v>30</v>
      </c>
      <c r="R979" s="107" t="s">
        <v>30</v>
      </c>
    </row>
    <row r="980" spans="1:21" s="3" customFormat="1" ht="24.95" customHeight="1" x14ac:dyDescent="0.25">
      <c r="A980" s="46" t="s">
        <v>1683</v>
      </c>
      <c r="B980" s="47" t="s">
        <v>838</v>
      </c>
      <c r="C980" s="39">
        <v>1960</v>
      </c>
      <c r="D980" s="39" t="s">
        <v>29</v>
      </c>
      <c r="E980" s="39" t="s">
        <v>28</v>
      </c>
      <c r="F980" s="41">
        <v>2</v>
      </c>
      <c r="G980" s="41">
        <v>2</v>
      </c>
      <c r="H980" s="22">
        <v>410.1</v>
      </c>
      <c r="I980" s="22">
        <v>127.1</v>
      </c>
      <c r="J980" s="22">
        <v>283</v>
      </c>
      <c r="K980" s="29">
        <f>SUM(L980:O980)</f>
        <v>4635793</v>
      </c>
      <c r="L980" s="22">
        <v>0</v>
      </c>
      <c r="M980" s="22">
        <v>0</v>
      </c>
      <c r="N980" s="22">
        <v>0</v>
      </c>
      <c r="O980" s="22">
        <v>4635793</v>
      </c>
      <c r="P980" s="36">
        <f>K980/H980</f>
        <v>11304.05510851012</v>
      </c>
      <c r="Q980" s="29">
        <v>9673</v>
      </c>
      <c r="R980" s="50" t="s">
        <v>78</v>
      </c>
      <c r="S980" s="10"/>
      <c r="T980" s="10"/>
      <c r="U980" s="10"/>
    </row>
    <row r="981" spans="1:21" s="3" customFormat="1" ht="24.95" customHeight="1" x14ac:dyDescent="0.25">
      <c r="A981" s="46" t="s">
        <v>1684</v>
      </c>
      <c r="B981" s="47" t="s">
        <v>839</v>
      </c>
      <c r="C981" s="39">
        <v>1960</v>
      </c>
      <c r="D981" s="39" t="s">
        <v>29</v>
      </c>
      <c r="E981" s="39" t="s">
        <v>28</v>
      </c>
      <c r="F981" s="41">
        <v>2</v>
      </c>
      <c r="G981" s="41">
        <v>2</v>
      </c>
      <c r="H981" s="22">
        <v>387.2</v>
      </c>
      <c r="I981" s="22">
        <v>123.9</v>
      </c>
      <c r="J981" s="22">
        <v>263.3</v>
      </c>
      <c r="K981" s="29">
        <f>SUM(L981:O981)</f>
        <v>4437941</v>
      </c>
      <c r="L981" s="22">
        <v>0</v>
      </c>
      <c r="M981" s="22">
        <v>0</v>
      </c>
      <c r="N981" s="22">
        <v>0</v>
      </c>
      <c r="O981" s="22">
        <v>4437941</v>
      </c>
      <c r="P981" s="36">
        <f>K981/H981</f>
        <v>11461.624483471074</v>
      </c>
      <c r="Q981" s="29">
        <v>9673</v>
      </c>
      <c r="R981" s="50" t="s">
        <v>78</v>
      </c>
      <c r="S981" s="10"/>
      <c r="T981" s="10"/>
      <c r="U981" s="10"/>
    </row>
    <row r="982" spans="1:21" s="3" customFormat="1" ht="23.1" customHeight="1" x14ac:dyDescent="0.25">
      <c r="A982" s="120" t="s">
        <v>1685</v>
      </c>
      <c r="B982" s="127" t="s">
        <v>841</v>
      </c>
      <c r="C982" s="115">
        <v>1950</v>
      </c>
      <c r="D982" s="115" t="s">
        <v>29</v>
      </c>
      <c r="E982" s="115" t="s">
        <v>28</v>
      </c>
      <c r="F982" s="119">
        <v>2</v>
      </c>
      <c r="G982" s="119">
        <v>1</v>
      </c>
      <c r="H982" s="138">
        <v>225.3</v>
      </c>
      <c r="I982" s="138">
        <v>61.4</v>
      </c>
      <c r="J982" s="138">
        <v>163.9</v>
      </c>
      <c r="K982" s="29">
        <f>SUM(L982:O982)</f>
        <v>300000</v>
      </c>
      <c r="L982" s="33">
        <v>0</v>
      </c>
      <c r="M982" s="33">
        <v>0</v>
      </c>
      <c r="N982" s="33">
        <v>0</v>
      </c>
      <c r="O982" s="22">
        <v>300000</v>
      </c>
      <c r="P982" s="36">
        <f>K982/H982</f>
        <v>1331.5579227696403</v>
      </c>
      <c r="Q982" s="29">
        <v>9673</v>
      </c>
      <c r="R982" s="50" t="s">
        <v>77</v>
      </c>
      <c r="S982" s="10"/>
      <c r="T982" s="10"/>
      <c r="U982" s="10"/>
    </row>
    <row r="983" spans="1:21" s="3" customFormat="1" ht="23.1" customHeight="1" x14ac:dyDescent="0.25">
      <c r="A983" s="120"/>
      <c r="B983" s="127"/>
      <c r="C983" s="115"/>
      <c r="D983" s="115"/>
      <c r="E983" s="115"/>
      <c r="F983" s="119"/>
      <c r="G983" s="119"/>
      <c r="H983" s="138"/>
      <c r="I983" s="138"/>
      <c r="J983" s="138"/>
      <c r="K983" s="29">
        <f>SUM(L983:O983)</f>
        <v>3217030.1</v>
      </c>
      <c r="L983" s="33">
        <v>0</v>
      </c>
      <c r="M983" s="33">
        <v>0</v>
      </c>
      <c r="N983" s="33">
        <v>0</v>
      </c>
      <c r="O983" s="22">
        <v>3217030.1</v>
      </c>
      <c r="P983" s="36">
        <f>K983/H982</f>
        <v>14278.873058144696</v>
      </c>
      <c r="Q983" s="29">
        <v>9673</v>
      </c>
      <c r="R983" s="50" t="s">
        <v>78</v>
      </c>
      <c r="S983" s="10"/>
      <c r="T983" s="10"/>
      <c r="U983" s="10"/>
    </row>
    <row r="984" spans="1:21" s="3" customFormat="1" ht="23.1" customHeight="1" x14ac:dyDescent="0.25">
      <c r="A984" s="46" t="s">
        <v>1686</v>
      </c>
      <c r="B984" s="47" t="s">
        <v>842</v>
      </c>
      <c r="C984" s="39">
        <v>1966</v>
      </c>
      <c r="D984" s="39" t="s">
        <v>29</v>
      </c>
      <c r="E984" s="39" t="s">
        <v>28</v>
      </c>
      <c r="F984" s="41">
        <v>2</v>
      </c>
      <c r="G984" s="41">
        <v>2</v>
      </c>
      <c r="H984" s="33">
        <v>417.6</v>
      </c>
      <c r="I984" s="33">
        <v>158.1</v>
      </c>
      <c r="J984" s="33">
        <v>259.5</v>
      </c>
      <c r="K984" s="29">
        <f>SUM(L984:O984)</f>
        <v>4507342.7</v>
      </c>
      <c r="L984" s="33">
        <v>0</v>
      </c>
      <c r="M984" s="33">
        <v>0</v>
      </c>
      <c r="N984" s="33">
        <v>0</v>
      </c>
      <c r="O984" s="22">
        <v>4507342.7</v>
      </c>
      <c r="P984" s="36">
        <f>K984/H984</f>
        <v>10793.445162835249</v>
      </c>
      <c r="Q984" s="29">
        <v>9673</v>
      </c>
      <c r="R984" s="50" t="s">
        <v>79</v>
      </c>
      <c r="S984" s="10"/>
      <c r="T984" s="10"/>
      <c r="U984" s="10"/>
    </row>
    <row r="985" spans="1:21" ht="23.25" customHeight="1" x14ac:dyDescent="0.25">
      <c r="A985" s="116" t="s">
        <v>1900</v>
      </c>
      <c r="B985" s="116"/>
      <c r="C985" s="116"/>
      <c r="D985" s="116"/>
      <c r="E985" s="116"/>
      <c r="F985" s="116"/>
      <c r="G985" s="116"/>
      <c r="H985" s="116"/>
      <c r="I985" s="116"/>
      <c r="J985" s="116"/>
      <c r="K985" s="116"/>
      <c r="L985" s="116"/>
      <c r="M985" s="116"/>
      <c r="N985" s="116"/>
      <c r="O985" s="116"/>
      <c r="P985" s="116"/>
      <c r="Q985" s="116"/>
      <c r="R985" s="116"/>
    </row>
    <row r="986" spans="1:21" ht="34.5" customHeight="1" x14ac:dyDescent="0.25">
      <c r="A986" s="118" t="s">
        <v>852</v>
      </c>
      <c r="B986" s="118"/>
      <c r="C986" s="56" t="s">
        <v>30</v>
      </c>
      <c r="D986" s="56" t="s">
        <v>30</v>
      </c>
      <c r="E986" s="56" t="s">
        <v>30</v>
      </c>
      <c r="F986" s="103" t="s">
        <v>30</v>
      </c>
      <c r="G986" s="103" t="s">
        <v>30</v>
      </c>
      <c r="H986" s="104">
        <f t="shared" ref="H986:N986" si="103">SUM(H987:H988)</f>
        <v>657.7</v>
      </c>
      <c r="I986" s="104">
        <f t="shared" si="103"/>
        <v>203.39999999999998</v>
      </c>
      <c r="J986" s="104">
        <f t="shared" si="103"/>
        <v>454.29999999999995</v>
      </c>
      <c r="K986" s="104">
        <f t="shared" si="103"/>
        <v>7086988.0999999996</v>
      </c>
      <c r="L986" s="104">
        <f t="shared" si="103"/>
        <v>0</v>
      </c>
      <c r="M986" s="104">
        <f t="shared" si="103"/>
        <v>0</v>
      </c>
      <c r="N986" s="104">
        <f t="shared" si="103"/>
        <v>0</v>
      </c>
      <c r="O986" s="104">
        <f>SUM(O987:O988)</f>
        <v>7086988.0999999996</v>
      </c>
      <c r="P986" s="105">
        <f>K986/H986</f>
        <v>10775.411433784398</v>
      </c>
      <c r="Q986" s="106" t="s">
        <v>30</v>
      </c>
      <c r="R986" s="107" t="s">
        <v>30</v>
      </c>
    </row>
    <row r="987" spans="1:21" s="3" customFormat="1" ht="21" customHeight="1" x14ac:dyDescent="0.25">
      <c r="A987" s="39" t="s">
        <v>1687</v>
      </c>
      <c r="B987" s="47" t="s">
        <v>830</v>
      </c>
      <c r="C987" s="39">
        <v>1960</v>
      </c>
      <c r="D987" s="39">
        <v>2010</v>
      </c>
      <c r="E987" s="39" t="s">
        <v>28</v>
      </c>
      <c r="F987" s="41">
        <v>2</v>
      </c>
      <c r="G987" s="41">
        <v>2</v>
      </c>
      <c r="H987" s="22">
        <v>377.8</v>
      </c>
      <c r="I987" s="22">
        <v>115.6</v>
      </c>
      <c r="J987" s="22">
        <v>262.2</v>
      </c>
      <c r="K987" s="29">
        <f>SUM(L987:O987)</f>
        <v>3892945.6</v>
      </c>
      <c r="L987" s="22">
        <v>0</v>
      </c>
      <c r="M987" s="22">
        <v>0</v>
      </c>
      <c r="N987" s="22">
        <v>0</v>
      </c>
      <c r="O987" s="22">
        <v>3892945.6</v>
      </c>
      <c r="P987" s="36">
        <f>K987/H987</f>
        <v>10304.249867654844</v>
      </c>
      <c r="Q987" s="29">
        <v>9673</v>
      </c>
      <c r="R987" s="50" t="s">
        <v>79</v>
      </c>
      <c r="S987" s="10"/>
      <c r="T987" s="10"/>
      <c r="U987" s="10"/>
    </row>
    <row r="988" spans="1:21" s="3" customFormat="1" ht="21" customHeight="1" x14ac:dyDescent="0.25">
      <c r="A988" s="46" t="s">
        <v>1688</v>
      </c>
      <c r="B988" s="47" t="s">
        <v>831</v>
      </c>
      <c r="C988" s="39">
        <v>1956</v>
      </c>
      <c r="D988" s="50">
        <v>2010</v>
      </c>
      <c r="E988" s="39" t="s">
        <v>28</v>
      </c>
      <c r="F988" s="41">
        <v>2</v>
      </c>
      <c r="G988" s="41">
        <v>1</v>
      </c>
      <c r="H988" s="22">
        <v>279.89999999999998</v>
      </c>
      <c r="I988" s="22">
        <v>87.8</v>
      </c>
      <c r="J988" s="22">
        <v>192.1</v>
      </c>
      <c r="K988" s="29">
        <f>SUM(L988:O988)</f>
        <v>3194042.5</v>
      </c>
      <c r="L988" s="22">
        <v>0</v>
      </c>
      <c r="M988" s="22">
        <v>0</v>
      </c>
      <c r="N988" s="22">
        <v>0</v>
      </c>
      <c r="O988" s="22">
        <v>3194042.5</v>
      </c>
      <c r="P988" s="36">
        <f>K988/H988</f>
        <v>11411.370132190068</v>
      </c>
      <c r="Q988" s="29">
        <v>9673</v>
      </c>
      <c r="R988" s="50" t="s">
        <v>79</v>
      </c>
      <c r="S988" s="10"/>
      <c r="T988" s="10"/>
      <c r="U988" s="69"/>
    </row>
    <row r="989" spans="1:21" ht="24.95" customHeight="1" x14ac:dyDescent="0.25">
      <c r="A989" s="116" t="s">
        <v>1901</v>
      </c>
      <c r="B989" s="116"/>
      <c r="C989" s="116"/>
      <c r="D989" s="116"/>
      <c r="E989" s="116"/>
      <c r="F989" s="116"/>
      <c r="G989" s="116"/>
      <c r="H989" s="116"/>
      <c r="I989" s="116"/>
      <c r="J989" s="116"/>
      <c r="K989" s="116"/>
      <c r="L989" s="116"/>
      <c r="M989" s="116"/>
      <c r="N989" s="116"/>
      <c r="O989" s="116"/>
      <c r="P989" s="116"/>
      <c r="Q989" s="116"/>
      <c r="R989" s="116"/>
    </row>
    <row r="990" spans="1:21" ht="35.25" customHeight="1" x14ac:dyDescent="0.25">
      <c r="A990" s="118" t="s">
        <v>853</v>
      </c>
      <c r="B990" s="118"/>
      <c r="C990" s="56" t="s">
        <v>30</v>
      </c>
      <c r="D990" s="56" t="s">
        <v>30</v>
      </c>
      <c r="E990" s="56" t="s">
        <v>30</v>
      </c>
      <c r="F990" s="103" t="s">
        <v>30</v>
      </c>
      <c r="G990" s="103" t="s">
        <v>30</v>
      </c>
      <c r="H990" s="104">
        <f t="shared" ref="H990:N990" si="104">SUM(H991:H997)</f>
        <v>2820</v>
      </c>
      <c r="I990" s="104">
        <f t="shared" si="104"/>
        <v>124.8</v>
      </c>
      <c r="J990" s="104">
        <f t="shared" si="104"/>
        <v>2205</v>
      </c>
      <c r="K990" s="104">
        <f t="shared" si="104"/>
        <v>23478310.5</v>
      </c>
      <c r="L990" s="104">
        <f t="shared" si="104"/>
        <v>0</v>
      </c>
      <c r="M990" s="104">
        <f t="shared" si="104"/>
        <v>0</v>
      </c>
      <c r="N990" s="104">
        <f t="shared" si="104"/>
        <v>0</v>
      </c>
      <c r="O990" s="104">
        <f>SUM(O991:O997)</f>
        <v>23478310.5</v>
      </c>
      <c r="P990" s="105">
        <f t="shared" ref="P990:P995" si="105">K990/H990</f>
        <v>8325.6420212765952</v>
      </c>
      <c r="Q990" s="106" t="s">
        <v>30</v>
      </c>
      <c r="R990" s="107" t="s">
        <v>30</v>
      </c>
    </row>
    <row r="991" spans="1:21" s="3" customFormat="1" ht="21" customHeight="1" x14ac:dyDescent="0.25">
      <c r="A991" s="46" t="s">
        <v>1689</v>
      </c>
      <c r="B991" s="47" t="s">
        <v>825</v>
      </c>
      <c r="C991" s="37">
        <v>1955</v>
      </c>
      <c r="D991" s="39" t="s">
        <v>29</v>
      </c>
      <c r="E991" s="39" t="s">
        <v>28</v>
      </c>
      <c r="F991" s="41">
        <v>2</v>
      </c>
      <c r="G991" s="41">
        <v>1</v>
      </c>
      <c r="H991" s="22">
        <v>449</v>
      </c>
      <c r="I991" s="22">
        <v>0</v>
      </c>
      <c r="J991" s="22">
        <v>406</v>
      </c>
      <c r="K991" s="29">
        <f t="shared" ref="K991:K997" si="106">SUM(L991:O991)</f>
        <v>5085410</v>
      </c>
      <c r="L991" s="22">
        <v>0</v>
      </c>
      <c r="M991" s="22">
        <v>0</v>
      </c>
      <c r="N991" s="22">
        <v>0</v>
      </c>
      <c r="O991" s="42">
        <v>5085410</v>
      </c>
      <c r="P991" s="36">
        <f t="shared" si="105"/>
        <v>11326.080178173719</v>
      </c>
      <c r="Q991" s="29">
        <v>9673</v>
      </c>
      <c r="R991" s="50" t="s">
        <v>77</v>
      </c>
      <c r="S991" s="10"/>
      <c r="T991" s="10"/>
      <c r="U991" s="10"/>
    </row>
    <row r="992" spans="1:21" s="10" customFormat="1" ht="21" customHeight="1" x14ac:dyDescent="0.25">
      <c r="A992" s="46" t="s">
        <v>1690</v>
      </c>
      <c r="B992" s="47" t="s">
        <v>826</v>
      </c>
      <c r="C992" s="34">
        <v>1955</v>
      </c>
      <c r="D992" s="39" t="s">
        <v>29</v>
      </c>
      <c r="E992" s="39" t="s">
        <v>28</v>
      </c>
      <c r="F992" s="41">
        <v>2</v>
      </c>
      <c r="G992" s="41">
        <v>1</v>
      </c>
      <c r="H992" s="35">
        <v>445</v>
      </c>
      <c r="I992" s="35">
        <v>0</v>
      </c>
      <c r="J992" s="35">
        <v>411</v>
      </c>
      <c r="K992" s="29">
        <f t="shared" si="106"/>
        <v>5085410</v>
      </c>
      <c r="L992" s="35">
        <v>0</v>
      </c>
      <c r="M992" s="35">
        <v>0</v>
      </c>
      <c r="N992" s="35">
        <v>0</v>
      </c>
      <c r="O992" s="70">
        <v>5085410</v>
      </c>
      <c r="P992" s="36">
        <f t="shared" si="105"/>
        <v>11427.887640449439</v>
      </c>
      <c r="Q992" s="29">
        <v>9673</v>
      </c>
      <c r="R992" s="50" t="s">
        <v>77</v>
      </c>
    </row>
    <row r="993" spans="1:21" s="10" customFormat="1" ht="21" customHeight="1" x14ac:dyDescent="0.25">
      <c r="A993" s="46" t="s">
        <v>1691</v>
      </c>
      <c r="B993" s="47" t="s">
        <v>827</v>
      </c>
      <c r="C993" s="37">
        <v>1959</v>
      </c>
      <c r="D993" s="39" t="s">
        <v>29</v>
      </c>
      <c r="E993" s="39" t="s">
        <v>28</v>
      </c>
      <c r="F993" s="41">
        <v>2</v>
      </c>
      <c r="G993" s="41">
        <v>1</v>
      </c>
      <c r="H993" s="33">
        <v>299</v>
      </c>
      <c r="I993" s="33">
        <v>0</v>
      </c>
      <c r="J993" s="33">
        <v>275</v>
      </c>
      <c r="K993" s="29">
        <f t="shared" si="106"/>
        <v>2700850</v>
      </c>
      <c r="L993" s="33">
        <v>0</v>
      </c>
      <c r="M993" s="33">
        <v>0</v>
      </c>
      <c r="N993" s="33">
        <v>0</v>
      </c>
      <c r="O993" s="42">
        <v>2700850</v>
      </c>
      <c r="P993" s="36">
        <f t="shared" si="105"/>
        <v>9032.9431438127085</v>
      </c>
      <c r="Q993" s="29">
        <v>9673</v>
      </c>
      <c r="R993" s="50" t="s">
        <v>78</v>
      </c>
    </row>
    <row r="994" spans="1:21" s="3" customFormat="1" ht="21" customHeight="1" x14ac:dyDescent="0.25">
      <c r="A994" s="46" t="s">
        <v>1692</v>
      </c>
      <c r="B994" s="47" t="s">
        <v>828</v>
      </c>
      <c r="C994" s="37">
        <v>1961</v>
      </c>
      <c r="D994" s="39" t="s">
        <v>29</v>
      </c>
      <c r="E994" s="39" t="s">
        <v>28</v>
      </c>
      <c r="F994" s="41">
        <v>2</v>
      </c>
      <c r="G994" s="41">
        <v>2</v>
      </c>
      <c r="H994" s="33">
        <v>407</v>
      </c>
      <c r="I994" s="33">
        <v>0</v>
      </c>
      <c r="J994" s="33">
        <v>362</v>
      </c>
      <c r="K994" s="29">
        <f t="shared" si="106"/>
        <v>3426523</v>
      </c>
      <c r="L994" s="33">
        <v>0</v>
      </c>
      <c r="M994" s="33">
        <v>0</v>
      </c>
      <c r="N994" s="33">
        <v>0</v>
      </c>
      <c r="O994" s="42">
        <v>3426523</v>
      </c>
      <c r="P994" s="36">
        <f t="shared" si="105"/>
        <v>8418.9754299754295</v>
      </c>
      <c r="Q994" s="29">
        <v>9673</v>
      </c>
      <c r="R994" s="50" t="s">
        <v>78</v>
      </c>
      <c r="S994" s="69"/>
      <c r="T994" s="69"/>
      <c r="U994" s="10"/>
    </row>
    <row r="995" spans="1:21" s="3" customFormat="1" ht="21" customHeight="1" x14ac:dyDescent="0.25">
      <c r="A995" s="46" t="s">
        <v>1693</v>
      </c>
      <c r="B995" s="47" t="s">
        <v>829</v>
      </c>
      <c r="C995" s="37">
        <v>1968</v>
      </c>
      <c r="D995" s="39" t="s">
        <v>29</v>
      </c>
      <c r="E995" s="39" t="s">
        <v>28</v>
      </c>
      <c r="F995" s="50" t="s">
        <v>309</v>
      </c>
      <c r="G995" s="50" t="s">
        <v>309</v>
      </c>
      <c r="H995" s="33">
        <v>375</v>
      </c>
      <c r="I995" s="33">
        <v>124.8</v>
      </c>
      <c r="J995" s="33">
        <v>250.2</v>
      </c>
      <c r="K995" s="29">
        <f t="shared" si="106"/>
        <v>1716860</v>
      </c>
      <c r="L995" s="33">
        <v>0</v>
      </c>
      <c r="M995" s="33">
        <v>0</v>
      </c>
      <c r="N995" s="33">
        <v>0</v>
      </c>
      <c r="O995" s="54">
        <v>1716860</v>
      </c>
      <c r="P995" s="36">
        <f t="shared" si="105"/>
        <v>4578.2933333333331</v>
      </c>
      <c r="Q995" s="29">
        <v>9673</v>
      </c>
      <c r="R995" s="50" t="s">
        <v>79</v>
      </c>
      <c r="S995" s="10"/>
      <c r="T995" s="10"/>
      <c r="U995" s="10"/>
    </row>
    <row r="996" spans="1:21" s="3" customFormat="1" ht="21" customHeight="1" x14ac:dyDescent="0.25">
      <c r="A996" s="46" t="s">
        <v>1694</v>
      </c>
      <c r="B996" s="47" t="s">
        <v>835</v>
      </c>
      <c r="C996" s="39">
        <v>1968</v>
      </c>
      <c r="D996" s="39" t="s">
        <v>29</v>
      </c>
      <c r="E996" s="39" t="s">
        <v>28</v>
      </c>
      <c r="F996" s="32">
        <v>2</v>
      </c>
      <c r="G996" s="32">
        <v>2</v>
      </c>
      <c r="H996" s="33">
        <v>422.5</v>
      </c>
      <c r="I996" s="33">
        <v>0</v>
      </c>
      <c r="J996" s="33">
        <v>250.4</v>
      </c>
      <c r="K996" s="29">
        <f t="shared" si="106"/>
        <v>3726257.5</v>
      </c>
      <c r="L996" s="33">
        <v>0</v>
      </c>
      <c r="M996" s="33">
        <v>0</v>
      </c>
      <c r="N996" s="33">
        <v>0</v>
      </c>
      <c r="O996" s="42">
        <v>3726257.5</v>
      </c>
      <c r="P996" s="36">
        <f>K996/H996</f>
        <v>8819.544378698225</v>
      </c>
      <c r="Q996" s="29">
        <v>9673</v>
      </c>
      <c r="R996" s="50" t="s">
        <v>79</v>
      </c>
      <c r="S996" s="10"/>
      <c r="T996" s="10"/>
      <c r="U996" s="10"/>
    </row>
    <row r="997" spans="1:21" s="3" customFormat="1" ht="21" customHeight="1" x14ac:dyDescent="0.25">
      <c r="A997" s="46" t="s">
        <v>1695</v>
      </c>
      <c r="B997" s="47" t="s">
        <v>836</v>
      </c>
      <c r="C997" s="39">
        <v>1992</v>
      </c>
      <c r="D997" s="39" t="s">
        <v>29</v>
      </c>
      <c r="E997" s="39" t="s">
        <v>28</v>
      </c>
      <c r="F997" s="32">
        <v>2</v>
      </c>
      <c r="G997" s="32">
        <v>2</v>
      </c>
      <c r="H997" s="33">
        <v>422.5</v>
      </c>
      <c r="I997" s="33">
        <v>0</v>
      </c>
      <c r="J997" s="33">
        <v>250.4</v>
      </c>
      <c r="K997" s="29">
        <f t="shared" si="106"/>
        <v>1737000</v>
      </c>
      <c r="L997" s="33">
        <v>0</v>
      </c>
      <c r="M997" s="33">
        <v>0</v>
      </c>
      <c r="N997" s="33">
        <v>0</v>
      </c>
      <c r="O997" s="42">
        <v>1737000</v>
      </c>
      <c r="P997" s="36">
        <f>K997/H997</f>
        <v>4111.2426035502958</v>
      </c>
      <c r="Q997" s="29">
        <v>9673</v>
      </c>
      <c r="R997" s="50" t="s">
        <v>79</v>
      </c>
      <c r="S997" s="10"/>
      <c r="T997" s="10"/>
      <c r="U997" s="10"/>
    </row>
    <row r="998" spans="1:21" ht="24.75" customHeight="1" x14ac:dyDescent="0.25">
      <c r="A998" s="116" t="s">
        <v>1902</v>
      </c>
      <c r="B998" s="116"/>
      <c r="C998" s="116"/>
      <c r="D998" s="116"/>
      <c r="E998" s="116"/>
      <c r="F998" s="116"/>
      <c r="G998" s="116"/>
      <c r="H998" s="116"/>
      <c r="I998" s="116"/>
      <c r="J998" s="116"/>
      <c r="K998" s="116"/>
      <c r="L998" s="116"/>
      <c r="M998" s="116"/>
      <c r="N998" s="116"/>
      <c r="O998" s="116"/>
      <c r="P998" s="116"/>
      <c r="Q998" s="116"/>
      <c r="R998" s="116"/>
    </row>
    <row r="999" spans="1:21" ht="39.950000000000003" customHeight="1" x14ac:dyDescent="0.25">
      <c r="A999" s="118" t="s">
        <v>854</v>
      </c>
      <c r="B999" s="118"/>
      <c r="C999" s="56" t="s">
        <v>30</v>
      </c>
      <c r="D999" s="56" t="s">
        <v>30</v>
      </c>
      <c r="E999" s="56" t="s">
        <v>30</v>
      </c>
      <c r="F999" s="103" t="s">
        <v>30</v>
      </c>
      <c r="G999" s="103" t="s">
        <v>30</v>
      </c>
      <c r="H999" s="104">
        <f t="shared" ref="H999:N999" si="107">SUM(H1000:H1014)</f>
        <v>5776.0000000000009</v>
      </c>
      <c r="I999" s="104">
        <f t="shared" si="107"/>
        <v>122.8</v>
      </c>
      <c r="J999" s="104">
        <f t="shared" si="107"/>
        <v>3997.7000000000007</v>
      </c>
      <c r="K999" s="104">
        <f t="shared" si="107"/>
        <v>46459157.920000002</v>
      </c>
      <c r="L999" s="104">
        <f t="shared" si="107"/>
        <v>0</v>
      </c>
      <c r="M999" s="104">
        <f t="shared" si="107"/>
        <v>0</v>
      </c>
      <c r="N999" s="104">
        <f t="shared" si="107"/>
        <v>0</v>
      </c>
      <c r="O999" s="104">
        <f>SUM(O1000:O1014)</f>
        <v>46459157.920000002</v>
      </c>
      <c r="P999" s="105">
        <f>K999/H999</f>
        <v>8043.4830193905809</v>
      </c>
      <c r="Q999" s="106" t="s">
        <v>30</v>
      </c>
      <c r="R999" s="107" t="s">
        <v>30</v>
      </c>
    </row>
    <row r="1000" spans="1:21" s="3" customFormat="1" ht="21.95" customHeight="1" x14ac:dyDescent="0.25">
      <c r="A1000" s="46" t="s">
        <v>1696</v>
      </c>
      <c r="B1000" s="47" t="s">
        <v>832</v>
      </c>
      <c r="C1000" s="39">
        <v>1961</v>
      </c>
      <c r="D1000" s="39" t="s">
        <v>29</v>
      </c>
      <c r="E1000" s="39" t="s">
        <v>28</v>
      </c>
      <c r="F1000" s="41">
        <v>2</v>
      </c>
      <c r="G1000" s="41">
        <v>2</v>
      </c>
      <c r="H1000" s="33">
        <v>453</v>
      </c>
      <c r="I1000" s="33">
        <v>0</v>
      </c>
      <c r="J1000" s="33">
        <v>386.6</v>
      </c>
      <c r="K1000" s="29">
        <f t="shared" ref="K1000:K1014" si="108">SUM(L1000:O1000)</f>
        <v>1911900</v>
      </c>
      <c r="L1000" s="33">
        <v>0</v>
      </c>
      <c r="M1000" s="33">
        <v>0</v>
      </c>
      <c r="N1000" s="33">
        <v>0</v>
      </c>
      <c r="O1000" s="42">
        <v>1911900</v>
      </c>
      <c r="P1000" s="36">
        <f t="shared" ref="P1000:P1014" si="109">K1000/H1000</f>
        <v>4220.5298013245038</v>
      </c>
      <c r="Q1000" s="29">
        <v>9673</v>
      </c>
      <c r="R1000" s="59" t="s">
        <v>78</v>
      </c>
      <c r="S1000" s="10"/>
      <c r="T1000" s="10"/>
      <c r="U1000" s="10"/>
    </row>
    <row r="1001" spans="1:21" s="3" customFormat="1" ht="21.95" customHeight="1" x14ac:dyDescent="0.25">
      <c r="A1001" s="46" t="s">
        <v>1697</v>
      </c>
      <c r="B1001" s="47" t="s">
        <v>833</v>
      </c>
      <c r="C1001" s="39">
        <v>1961</v>
      </c>
      <c r="D1001" s="39" t="s">
        <v>29</v>
      </c>
      <c r="E1001" s="39" t="s">
        <v>28</v>
      </c>
      <c r="F1001" s="41">
        <v>2</v>
      </c>
      <c r="G1001" s="41">
        <v>2</v>
      </c>
      <c r="H1001" s="33">
        <v>455.2</v>
      </c>
      <c r="I1001" s="33">
        <v>0</v>
      </c>
      <c r="J1001" s="33">
        <v>388.8</v>
      </c>
      <c r="K1001" s="29">
        <f t="shared" si="108"/>
        <v>1896000</v>
      </c>
      <c r="L1001" s="33">
        <v>0</v>
      </c>
      <c r="M1001" s="33">
        <v>0</v>
      </c>
      <c r="N1001" s="33">
        <v>0</v>
      </c>
      <c r="O1001" s="42">
        <v>1896000</v>
      </c>
      <c r="P1001" s="36">
        <f t="shared" si="109"/>
        <v>4165.2021089630935</v>
      </c>
      <c r="Q1001" s="29">
        <v>9673</v>
      </c>
      <c r="R1001" s="59" t="s">
        <v>78</v>
      </c>
      <c r="S1001" s="10"/>
      <c r="T1001" s="10"/>
      <c r="U1001" s="10"/>
    </row>
    <row r="1002" spans="1:21" s="3" customFormat="1" ht="21.95" customHeight="1" x14ac:dyDescent="0.25">
      <c r="A1002" s="46" t="s">
        <v>1698</v>
      </c>
      <c r="B1002" s="47" t="s">
        <v>834</v>
      </c>
      <c r="C1002" s="39">
        <v>1962</v>
      </c>
      <c r="D1002" s="39" t="s">
        <v>29</v>
      </c>
      <c r="E1002" s="39" t="s">
        <v>28</v>
      </c>
      <c r="F1002" s="41">
        <v>2</v>
      </c>
      <c r="G1002" s="41">
        <v>1</v>
      </c>
      <c r="H1002" s="33">
        <v>370.9</v>
      </c>
      <c r="I1002" s="33">
        <v>0</v>
      </c>
      <c r="J1002" s="33">
        <v>276.5</v>
      </c>
      <c r="K1002" s="29">
        <f t="shared" si="108"/>
        <v>3928965.5</v>
      </c>
      <c r="L1002" s="33">
        <v>0</v>
      </c>
      <c r="M1002" s="33">
        <v>0</v>
      </c>
      <c r="N1002" s="33">
        <v>0</v>
      </c>
      <c r="O1002" s="42">
        <v>3928965.5</v>
      </c>
      <c r="P1002" s="36">
        <f t="shared" si="109"/>
        <v>10593.058775950392</v>
      </c>
      <c r="Q1002" s="29">
        <v>9673</v>
      </c>
      <c r="R1002" s="50" t="s">
        <v>79</v>
      </c>
      <c r="S1002" s="10"/>
      <c r="T1002" s="10"/>
      <c r="U1002" s="10"/>
    </row>
    <row r="1003" spans="1:21" s="3" customFormat="1" ht="21.95" customHeight="1" x14ac:dyDescent="0.25">
      <c r="A1003" s="46" t="s">
        <v>1699</v>
      </c>
      <c r="B1003" s="47" t="s">
        <v>840</v>
      </c>
      <c r="C1003" s="39">
        <v>1963</v>
      </c>
      <c r="D1003" s="39" t="s">
        <v>29</v>
      </c>
      <c r="E1003" s="39" t="s">
        <v>28</v>
      </c>
      <c r="F1003" s="41">
        <v>2</v>
      </c>
      <c r="G1003" s="41">
        <v>1</v>
      </c>
      <c r="H1003" s="33">
        <v>374</v>
      </c>
      <c r="I1003" s="33">
        <v>0</v>
      </c>
      <c r="J1003" s="33">
        <v>280.3</v>
      </c>
      <c r="K1003" s="29">
        <f t="shared" si="108"/>
        <v>4898298</v>
      </c>
      <c r="L1003" s="33">
        <v>0</v>
      </c>
      <c r="M1003" s="33">
        <v>0</v>
      </c>
      <c r="N1003" s="33">
        <v>0</v>
      </c>
      <c r="O1003" s="42">
        <v>4898298</v>
      </c>
      <c r="P1003" s="36">
        <f t="shared" si="109"/>
        <v>13097.053475935829</v>
      </c>
      <c r="Q1003" s="29">
        <v>9673</v>
      </c>
      <c r="R1003" s="50" t="s">
        <v>79</v>
      </c>
      <c r="S1003" s="10"/>
      <c r="T1003" s="10"/>
      <c r="U1003" s="10"/>
    </row>
    <row r="1004" spans="1:21" s="3" customFormat="1" ht="21.95" customHeight="1" x14ac:dyDescent="0.25">
      <c r="A1004" s="120" t="s">
        <v>1700</v>
      </c>
      <c r="B1004" s="127" t="s">
        <v>843</v>
      </c>
      <c r="C1004" s="115">
        <v>1956</v>
      </c>
      <c r="D1004" s="115" t="s">
        <v>29</v>
      </c>
      <c r="E1004" s="115" t="s">
        <v>28</v>
      </c>
      <c r="F1004" s="119">
        <v>2</v>
      </c>
      <c r="G1004" s="119">
        <v>2</v>
      </c>
      <c r="H1004" s="138">
        <v>559.1</v>
      </c>
      <c r="I1004" s="138">
        <v>0</v>
      </c>
      <c r="J1004" s="138">
        <v>361.1</v>
      </c>
      <c r="K1004" s="29">
        <f t="shared" si="108"/>
        <v>300000</v>
      </c>
      <c r="L1004" s="33">
        <v>0</v>
      </c>
      <c r="M1004" s="33">
        <v>0</v>
      </c>
      <c r="N1004" s="33">
        <v>0</v>
      </c>
      <c r="O1004" s="42">
        <v>300000</v>
      </c>
      <c r="P1004" s="36">
        <f t="shared" si="109"/>
        <v>536.57664103022717</v>
      </c>
      <c r="Q1004" s="29">
        <v>9673</v>
      </c>
      <c r="R1004" s="50" t="s">
        <v>77</v>
      </c>
      <c r="S1004" s="10"/>
      <c r="T1004" s="10"/>
      <c r="U1004" s="10"/>
    </row>
    <row r="1005" spans="1:21" s="3" customFormat="1" ht="21.95" customHeight="1" x14ac:dyDescent="0.25">
      <c r="A1005" s="120"/>
      <c r="B1005" s="127"/>
      <c r="C1005" s="115"/>
      <c r="D1005" s="115"/>
      <c r="E1005" s="115"/>
      <c r="F1005" s="119"/>
      <c r="G1005" s="119"/>
      <c r="H1005" s="138"/>
      <c r="I1005" s="138"/>
      <c r="J1005" s="138"/>
      <c r="K1005" s="29">
        <f>SUM(L1005:O1005)</f>
        <v>4508900</v>
      </c>
      <c r="L1005" s="33">
        <v>0</v>
      </c>
      <c r="M1005" s="33">
        <v>0</v>
      </c>
      <c r="N1005" s="33">
        <v>0</v>
      </c>
      <c r="O1005" s="42">
        <v>4508900</v>
      </c>
      <c r="P1005" s="36">
        <f>K1005/H1004</f>
        <v>8064.5680558039703</v>
      </c>
      <c r="Q1005" s="29">
        <v>9673</v>
      </c>
      <c r="R1005" s="50" t="s">
        <v>78</v>
      </c>
      <c r="S1005" s="10"/>
      <c r="T1005" s="10"/>
      <c r="U1005" s="10"/>
    </row>
    <row r="1006" spans="1:21" s="3" customFormat="1" ht="21.95" customHeight="1" x14ac:dyDescent="0.25">
      <c r="A1006" s="120" t="s">
        <v>1701</v>
      </c>
      <c r="B1006" s="127" t="s">
        <v>844</v>
      </c>
      <c r="C1006" s="115">
        <v>1955</v>
      </c>
      <c r="D1006" s="115" t="s">
        <v>29</v>
      </c>
      <c r="E1006" s="115" t="s">
        <v>28</v>
      </c>
      <c r="F1006" s="119">
        <v>2</v>
      </c>
      <c r="G1006" s="119">
        <v>2</v>
      </c>
      <c r="H1006" s="138">
        <v>561.79999999999995</v>
      </c>
      <c r="I1006" s="138">
        <v>0</v>
      </c>
      <c r="J1006" s="138">
        <v>358.4</v>
      </c>
      <c r="K1006" s="29">
        <f t="shared" si="108"/>
        <v>300000</v>
      </c>
      <c r="L1006" s="33">
        <v>0</v>
      </c>
      <c r="M1006" s="33">
        <v>0</v>
      </c>
      <c r="N1006" s="33">
        <v>0</v>
      </c>
      <c r="O1006" s="42">
        <v>300000</v>
      </c>
      <c r="P1006" s="36">
        <f t="shared" si="109"/>
        <v>533.99786400854396</v>
      </c>
      <c r="Q1006" s="29">
        <v>9673</v>
      </c>
      <c r="R1006" s="50" t="s">
        <v>77</v>
      </c>
      <c r="S1006" s="10"/>
      <c r="T1006" s="10"/>
      <c r="U1006" s="10"/>
    </row>
    <row r="1007" spans="1:21" s="3" customFormat="1" ht="21.95" customHeight="1" x14ac:dyDescent="0.25">
      <c r="A1007" s="120"/>
      <c r="B1007" s="127"/>
      <c r="C1007" s="115"/>
      <c r="D1007" s="115"/>
      <c r="E1007" s="115"/>
      <c r="F1007" s="119"/>
      <c r="G1007" s="119"/>
      <c r="H1007" s="138"/>
      <c r="I1007" s="138"/>
      <c r="J1007" s="138"/>
      <c r="K1007" s="29">
        <f>SUM(L1007:O1007)</f>
        <v>4551300</v>
      </c>
      <c r="L1007" s="33">
        <v>0</v>
      </c>
      <c r="M1007" s="33">
        <v>0</v>
      </c>
      <c r="N1007" s="33">
        <v>0</v>
      </c>
      <c r="O1007" s="42">
        <v>4551300</v>
      </c>
      <c r="P1007" s="36">
        <f>K1007/H1006</f>
        <v>8101.2815948736215</v>
      </c>
      <c r="Q1007" s="29">
        <v>9673</v>
      </c>
      <c r="R1007" s="50" t="s">
        <v>78</v>
      </c>
      <c r="S1007" s="10"/>
      <c r="T1007" s="10"/>
      <c r="U1007" s="10"/>
    </row>
    <row r="1008" spans="1:21" s="3" customFormat="1" ht="21.95" customHeight="1" x14ac:dyDescent="0.25">
      <c r="A1008" s="46" t="s">
        <v>1702</v>
      </c>
      <c r="B1008" s="47" t="s">
        <v>845</v>
      </c>
      <c r="C1008" s="39">
        <v>1956</v>
      </c>
      <c r="D1008" s="39" t="s">
        <v>29</v>
      </c>
      <c r="E1008" s="39" t="s">
        <v>28</v>
      </c>
      <c r="F1008" s="41">
        <v>2</v>
      </c>
      <c r="G1008" s="41">
        <v>2</v>
      </c>
      <c r="H1008" s="33">
        <v>566.79999999999995</v>
      </c>
      <c r="I1008" s="33">
        <v>0</v>
      </c>
      <c r="J1008" s="33">
        <v>357.4</v>
      </c>
      <c r="K1008" s="29">
        <f t="shared" si="108"/>
        <v>5995123.5999999996</v>
      </c>
      <c r="L1008" s="33">
        <v>0</v>
      </c>
      <c r="M1008" s="33">
        <v>0</v>
      </c>
      <c r="N1008" s="33">
        <v>0</v>
      </c>
      <c r="O1008" s="42">
        <v>5995123.5999999996</v>
      </c>
      <c r="P1008" s="36">
        <f t="shared" si="109"/>
        <v>10577.141143260409</v>
      </c>
      <c r="Q1008" s="29">
        <v>9673</v>
      </c>
      <c r="R1008" s="50" t="s">
        <v>78</v>
      </c>
      <c r="S1008" s="10"/>
      <c r="T1008" s="10"/>
      <c r="U1008" s="10"/>
    </row>
    <row r="1009" spans="1:21" s="3" customFormat="1" ht="21.95" customHeight="1" x14ac:dyDescent="0.25">
      <c r="A1009" s="120" t="s">
        <v>1703</v>
      </c>
      <c r="B1009" s="127" t="s">
        <v>846</v>
      </c>
      <c r="C1009" s="115">
        <v>1957</v>
      </c>
      <c r="D1009" s="115" t="s">
        <v>29</v>
      </c>
      <c r="E1009" s="115" t="s">
        <v>28</v>
      </c>
      <c r="F1009" s="119">
        <v>2</v>
      </c>
      <c r="G1009" s="119">
        <v>1</v>
      </c>
      <c r="H1009" s="138">
        <v>600.9</v>
      </c>
      <c r="I1009" s="138">
        <v>0</v>
      </c>
      <c r="J1009" s="138">
        <v>391.5</v>
      </c>
      <c r="K1009" s="29">
        <f t="shared" si="108"/>
        <v>300000</v>
      </c>
      <c r="L1009" s="33">
        <v>0</v>
      </c>
      <c r="M1009" s="33">
        <v>0</v>
      </c>
      <c r="N1009" s="33">
        <v>0</v>
      </c>
      <c r="O1009" s="54">
        <v>300000</v>
      </c>
      <c r="P1009" s="36">
        <f t="shared" si="109"/>
        <v>499.25112331502748</v>
      </c>
      <c r="Q1009" s="29">
        <v>9673</v>
      </c>
      <c r="R1009" s="50" t="s">
        <v>77</v>
      </c>
      <c r="S1009" s="10"/>
      <c r="T1009" s="10"/>
      <c r="U1009" s="10"/>
    </row>
    <row r="1010" spans="1:21" s="3" customFormat="1" ht="21.95" customHeight="1" x14ac:dyDescent="0.25">
      <c r="A1010" s="120"/>
      <c r="B1010" s="127"/>
      <c r="C1010" s="115"/>
      <c r="D1010" s="115"/>
      <c r="E1010" s="115"/>
      <c r="F1010" s="119"/>
      <c r="G1010" s="119"/>
      <c r="H1010" s="138"/>
      <c r="I1010" s="138"/>
      <c r="J1010" s="138"/>
      <c r="K1010" s="29">
        <f>SUM(L1010:O1010)</f>
        <v>2273000</v>
      </c>
      <c r="L1010" s="33">
        <v>0</v>
      </c>
      <c r="M1010" s="33">
        <v>0</v>
      </c>
      <c r="N1010" s="33">
        <v>0</v>
      </c>
      <c r="O1010" s="54">
        <v>2273000</v>
      </c>
      <c r="P1010" s="36">
        <f>K1010/H1009</f>
        <v>3782.6593443168581</v>
      </c>
      <c r="Q1010" s="29">
        <v>9673</v>
      </c>
      <c r="R1010" s="50" t="s">
        <v>78</v>
      </c>
      <c r="S1010" s="10"/>
      <c r="T1010" s="10"/>
      <c r="U1010" s="10"/>
    </row>
    <row r="1011" spans="1:21" s="3" customFormat="1" ht="21.95" customHeight="1" x14ac:dyDescent="0.25">
      <c r="A1011" s="46" t="s">
        <v>1704</v>
      </c>
      <c r="B1011" s="47" t="s">
        <v>847</v>
      </c>
      <c r="C1011" s="39">
        <v>1962</v>
      </c>
      <c r="D1011" s="39" t="s">
        <v>29</v>
      </c>
      <c r="E1011" s="39" t="s">
        <v>28</v>
      </c>
      <c r="F1011" s="41">
        <v>2</v>
      </c>
      <c r="G1011" s="41">
        <v>2</v>
      </c>
      <c r="H1011" s="33">
        <v>382.7</v>
      </c>
      <c r="I1011" s="33">
        <v>122.8</v>
      </c>
      <c r="J1011" s="33">
        <v>259.89999999999998</v>
      </c>
      <c r="K1011" s="29">
        <f t="shared" si="108"/>
        <v>5874804.9000000004</v>
      </c>
      <c r="L1011" s="33">
        <v>0</v>
      </c>
      <c r="M1011" s="33">
        <v>0</v>
      </c>
      <c r="N1011" s="33">
        <v>0</v>
      </c>
      <c r="O1011" s="42">
        <v>5874804.9000000004</v>
      </c>
      <c r="P1011" s="36">
        <f t="shared" si="109"/>
        <v>15350.940423308075</v>
      </c>
      <c r="Q1011" s="29">
        <v>9673</v>
      </c>
      <c r="R1011" s="50" t="s">
        <v>79</v>
      </c>
      <c r="S1011" s="10"/>
      <c r="T1011" s="10"/>
      <c r="U1011" s="10"/>
    </row>
    <row r="1012" spans="1:21" s="3" customFormat="1" ht="21.95" customHeight="1" x14ac:dyDescent="0.25">
      <c r="A1012" s="46" t="s">
        <v>1705</v>
      </c>
      <c r="B1012" s="47" t="s">
        <v>848</v>
      </c>
      <c r="C1012" s="39">
        <v>1958</v>
      </c>
      <c r="D1012" s="39" t="s">
        <v>29</v>
      </c>
      <c r="E1012" s="39" t="s">
        <v>28</v>
      </c>
      <c r="F1012" s="41">
        <v>2</v>
      </c>
      <c r="G1012" s="41">
        <v>1</v>
      </c>
      <c r="H1012" s="33">
        <v>534.20000000000005</v>
      </c>
      <c r="I1012" s="33">
        <v>0</v>
      </c>
      <c r="J1012" s="33">
        <v>340.4</v>
      </c>
      <c r="K1012" s="29">
        <f t="shared" si="108"/>
        <v>3384595.96</v>
      </c>
      <c r="L1012" s="33">
        <v>0</v>
      </c>
      <c r="M1012" s="33">
        <v>0</v>
      </c>
      <c r="N1012" s="33">
        <v>0</v>
      </c>
      <c r="O1012" s="42">
        <v>3384595.96</v>
      </c>
      <c r="P1012" s="36">
        <f t="shared" si="109"/>
        <v>6335.8217147135902</v>
      </c>
      <c r="Q1012" s="29">
        <v>9673</v>
      </c>
      <c r="R1012" s="59" t="s">
        <v>78</v>
      </c>
      <c r="S1012" s="10"/>
      <c r="T1012" s="69"/>
      <c r="U1012" s="10"/>
    </row>
    <row r="1013" spans="1:21" s="3" customFormat="1" ht="21.95" customHeight="1" x14ac:dyDescent="0.25">
      <c r="A1013" s="46" t="s">
        <v>1706</v>
      </c>
      <c r="B1013" s="47" t="s">
        <v>849</v>
      </c>
      <c r="C1013" s="39">
        <v>1961</v>
      </c>
      <c r="D1013" s="39" t="s">
        <v>29</v>
      </c>
      <c r="E1013" s="39" t="s">
        <v>28</v>
      </c>
      <c r="F1013" s="41">
        <v>2</v>
      </c>
      <c r="G1013" s="41">
        <v>1</v>
      </c>
      <c r="H1013" s="33">
        <v>385.3</v>
      </c>
      <c r="I1013" s="33">
        <v>0</v>
      </c>
      <c r="J1013" s="33">
        <v>258.3</v>
      </c>
      <c r="K1013" s="29">
        <f t="shared" si="108"/>
        <v>2945930</v>
      </c>
      <c r="L1013" s="33">
        <v>0</v>
      </c>
      <c r="M1013" s="33">
        <v>0</v>
      </c>
      <c r="N1013" s="33">
        <v>0</v>
      </c>
      <c r="O1013" s="42">
        <v>2945930</v>
      </c>
      <c r="P1013" s="36">
        <f t="shared" si="109"/>
        <v>7645.8084609395273</v>
      </c>
      <c r="Q1013" s="29">
        <v>9673</v>
      </c>
      <c r="R1013" s="59" t="s">
        <v>78</v>
      </c>
      <c r="S1013" s="69"/>
      <c r="T1013" s="69"/>
      <c r="U1013" s="10"/>
    </row>
    <row r="1014" spans="1:21" s="3" customFormat="1" ht="21.95" customHeight="1" x14ac:dyDescent="0.25">
      <c r="A1014" s="46" t="s">
        <v>1707</v>
      </c>
      <c r="B1014" s="47" t="s">
        <v>850</v>
      </c>
      <c r="C1014" s="39">
        <v>1959</v>
      </c>
      <c r="D1014" s="39" t="s">
        <v>29</v>
      </c>
      <c r="E1014" s="39" t="s">
        <v>28</v>
      </c>
      <c r="F1014" s="41">
        <v>2</v>
      </c>
      <c r="G1014" s="41">
        <v>1</v>
      </c>
      <c r="H1014" s="33">
        <v>532.1</v>
      </c>
      <c r="I1014" s="33">
        <v>0</v>
      </c>
      <c r="J1014" s="33">
        <v>338.5</v>
      </c>
      <c r="K1014" s="29">
        <f t="shared" si="108"/>
        <v>3390339.96</v>
      </c>
      <c r="L1014" s="33">
        <v>0</v>
      </c>
      <c r="M1014" s="33">
        <v>0</v>
      </c>
      <c r="N1014" s="33">
        <v>0</v>
      </c>
      <c r="O1014" s="54">
        <v>3390339.96</v>
      </c>
      <c r="P1014" s="36">
        <f t="shared" si="109"/>
        <v>6371.6218004134562</v>
      </c>
      <c r="Q1014" s="29">
        <v>9673</v>
      </c>
      <c r="R1014" s="59" t="s">
        <v>78</v>
      </c>
      <c r="S1014" s="10"/>
      <c r="T1014" s="10"/>
      <c r="U1014" s="10"/>
    </row>
    <row r="1015" spans="1:21" ht="30" customHeight="1" x14ac:dyDescent="0.25">
      <c r="A1015" s="116" t="s">
        <v>1903</v>
      </c>
      <c r="B1015" s="116"/>
      <c r="C1015" s="116"/>
      <c r="D1015" s="116"/>
      <c r="E1015" s="116"/>
      <c r="F1015" s="116"/>
      <c r="G1015" s="116"/>
      <c r="H1015" s="116"/>
      <c r="I1015" s="116"/>
      <c r="J1015" s="116"/>
      <c r="K1015" s="116"/>
      <c r="L1015" s="116"/>
      <c r="M1015" s="116"/>
      <c r="N1015" s="116"/>
      <c r="O1015" s="116"/>
      <c r="P1015" s="116"/>
      <c r="Q1015" s="116"/>
      <c r="R1015" s="116"/>
    </row>
    <row r="1016" spans="1:21" ht="39.950000000000003" customHeight="1" x14ac:dyDescent="0.25">
      <c r="A1016" s="118" t="s">
        <v>865</v>
      </c>
      <c r="B1016" s="118"/>
      <c r="C1016" s="56" t="s">
        <v>30</v>
      </c>
      <c r="D1016" s="56" t="s">
        <v>30</v>
      </c>
      <c r="E1016" s="56" t="s">
        <v>30</v>
      </c>
      <c r="F1016" s="103" t="s">
        <v>30</v>
      </c>
      <c r="G1016" s="103" t="s">
        <v>30</v>
      </c>
      <c r="H1016" s="104">
        <f t="shared" ref="H1016:N1016" si="110">SUM(H1017:H1020)</f>
        <v>1462.39</v>
      </c>
      <c r="I1016" s="104">
        <f t="shared" si="110"/>
        <v>0</v>
      </c>
      <c r="J1016" s="104">
        <f t="shared" si="110"/>
        <v>1152.3</v>
      </c>
      <c r="K1016" s="104">
        <f t="shared" si="110"/>
        <v>16006232.719999999</v>
      </c>
      <c r="L1016" s="104">
        <f t="shared" si="110"/>
        <v>0</v>
      </c>
      <c r="M1016" s="104">
        <f t="shared" si="110"/>
        <v>0</v>
      </c>
      <c r="N1016" s="104">
        <f t="shared" si="110"/>
        <v>0</v>
      </c>
      <c r="O1016" s="104">
        <f>SUM(O1017:O1020)</f>
        <v>16006232.719999999</v>
      </c>
      <c r="P1016" s="105">
        <f>K1016/H1016</f>
        <v>10945.255861979362</v>
      </c>
      <c r="Q1016" s="106" t="s">
        <v>30</v>
      </c>
      <c r="R1016" s="107" t="s">
        <v>30</v>
      </c>
    </row>
    <row r="1017" spans="1:21" s="3" customFormat="1" ht="21" customHeight="1" x14ac:dyDescent="0.25">
      <c r="A1017" s="46" t="s">
        <v>1708</v>
      </c>
      <c r="B1017" s="47" t="s">
        <v>856</v>
      </c>
      <c r="C1017" s="39">
        <v>1960</v>
      </c>
      <c r="D1017" s="39" t="s">
        <v>29</v>
      </c>
      <c r="E1017" s="39" t="s">
        <v>278</v>
      </c>
      <c r="F1017" s="41">
        <v>2</v>
      </c>
      <c r="G1017" s="41">
        <v>1</v>
      </c>
      <c r="H1017" s="22">
        <v>286.57</v>
      </c>
      <c r="I1017" s="22">
        <v>0</v>
      </c>
      <c r="J1017" s="22">
        <v>256.3</v>
      </c>
      <c r="K1017" s="29">
        <f>SUM(L1017:O1017)</f>
        <v>3256320</v>
      </c>
      <c r="L1017" s="22">
        <v>0</v>
      </c>
      <c r="M1017" s="22">
        <v>0</v>
      </c>
      <c r="N1017" s="22">
        <v>0</v>
      </c>
      <c r="O1017" s="22">
        <v>3256320</v>
      </c>
      <c r="P1017" s="36">
        <f>K1017/H1017</f>
        <v>11363.087552779425</v>
      </c>
      <c r="Q1017" s="29">
        <v>9673</v>
      </c>
      <c r="R1017" s="50" t="s">
        <v>77</v>
      </c>
      <c r="S1017" s="10"/>
      <c r="T1017" s="10"/>
      <c r="U1017" s="69"/>
    </row>
    <row r="1018" spans="1:21" s="3" customFormat="1" ht="21" customHeight="1" x14ac:dyDescent="0.25">
      <c r="A1018" s="46" t="s">
        <v>1709</v>
      </c>
      <c r="B1018" s="47" t="s">
        <v>857</v>
      </c>
      <c r="C1018" s="39">
        <v>1957</v>
      </c>
      <c r="D1018" s="39" t="s">
        <v>29</v>
      </c>
      <c r="E1018" s="39" t="s">
        <v>278</v>
      </c>
      <c r="F1018" s="41">
        <v>2</v>
      </c>
      <c r="G1018" s="41">
        <v>1</v>
      </c>
      <c r="H1018" s="22">
        <v>254.42</v>
      </c>
      <c r="I1018" s="22">
        <v>0</v>
      </c>
      <c r="J1018" s="22">
        <v>212.6</v>
      </c>
      <c r="K1018" s="29">
        <f>SUM(L1018:O1018)</f>
        <v>3257580</v>
      </c>
      <c r="L1018" s="22">
        <v>0</v>
      </c>
      <c r="M1018" s="22">
        <v>0</v>
      </c>
      <c r="N1018" s="22">
        <v>0</v>
      </c>
      <c r="O1018" s="22">
        <v>3257580</v>
      </c>
      <c r="P1018" s="36">
        <f>K1018/H1018</f>
        <v>12803.946230642247</v>
      </c>
      <c r="Q1018" s="29">
        <v>9673</v>
      </c>
      <c r="R1018" s="50" t="s">
        <v>77</v>
      </c>
      <c r="S1018" s="10"/>
      <c r="T1018" s="10"/>
      <c r="U1018" s="10"/>
    </row>
    <row r="1019" spans="1:21" s="3" customFormat="1" ht="21" customHeight="1" x14ac:dyDescent="0.25">
      <c r="A1019" s="46" t="s">
        <v>1710</v>
      </c>
      <c r="B1019" s="47" t="s">
        <v>858</v>
      </c>
      <c r="C1019" s="39">
        <v>1936</v>
      </c>
      <c r="D1019" s="39" t="s">
        <v>29</v>
      </c>
      <c r="E1019" s="39" t="s">
        <v>28</v>
      </c>
      <c r="F1019" s="41">
        <v>2</v>
      </c>
      <c r="G1019" s="41">
        <v>1</v>
      </c>
      <c r="H1019" s="22">
        <v>481.6</v>
      </c>
      <c r="I1019" s="22">
        <v>0</v>
      </c>
      <c r="J1019" s="22">
        <v>289</v>
      </c>
      <c r="K1019" s="29">
        <f>SUM(L1019:O1019)</f>
        <v>5076528.93</v>
      </c>
      <c r="L1019" s="22">
        <v>0</v>
      </c>
      <c r="M1019" s="22">
        <v>0</v>
      </c>
      <c r="N1019" s="22">
        <v>0</v>
      </c>
      <c r="O1019" s="22">
        <v>5076528.93</v>
      </c>
      <c r="P1019" s="36">
        <f>K1019/H1019</f>
        <v>10540.965386212623</v>
      </c>
      <c r="Q1019" s="29">
        <v>9673</v>
      </c>
      <c r="R1019" s="50" t="s">
        <v>77</v>
      </c>
      <c r="S1019" s="10"/>
      <c r="T1019" s="10"/>
      <c r="U1019" s="10"/>
    </row>
    <row r="1020" spans="1:21" s="3" customFormat="1" ht="21" customHeight="1" x14ac:dyDescent="0.25">
      <c r="A1020" s="46" t="s">
        <v>1716</v>
      </c>
      <c r="B1020" s="47" t="s">
        <v>859</v>
      </c>
      <c r="C1020" s="39">
        <v>1954</v>
      </c>
      <c r="D1020" s="39" t="s">
        <v>29</v>
      </c>
      <c r="E1020" s="39" t="s">
        <v>278</v>
      </c>
      <c r="F1020" s="41">
        <v>2</v>
      </c>
      <c r="G1020" s="41">
        <v>1</v>
      </c>
      <c r="H1020" s="22">
        <v>439.8</v>
      </c>
      <c r="I1020" s="22">
        <v>0</v>
      </c>
      <c r="J1020" s="22">
        <v>394.4</v>
      </c>
      <c r="K1020" s="29">
        <f>SUM(L1020:O1020)</f>
        <v>4415803.79</v>
      </c>
      <c r="L1020" s="22">
        <v>0</v>
      </c>
      <c r="M1020" s="22">
        <v>0</v>
      </c>
      <c r="N1020" s="22">
        <v>0</v>
      </c>
      <c r="O1020" s="22">
        <v>4415803.79</v>
      </c>
      <c r="P1020" s="36">
        <f>K1020/H1020</f>
        <v>10040.48155979991</v>
      </c>
      <c r="Q1020" s="29">
        <v>9673</v>
      </c>
      <c r="R1020" s="50" t="s">
        <v>78</v>
      </c>
      <c r="S1020" s="10"/>
      <c r="T1020" s="10"/>
      <c r="U1020" s="10"/>
    </row>
    <row r="1021" spans="1:21" ht="30" customHeight="1" x14ac:dyDescent="0.25">
      <c r="A1021" s="116" t="s">
        <v>1904</v>
      </c>
      <c r="B1021" s="116"/>
      <c r="C1021" s="116"/>
      <c r="D1021" s="116"/>
      <c r="E1021" s="116"/>
      <c r="F1021" s="116"/>
      <c r="G1021" s="116"/>
      <c r="H1021" s="116"/>
      <c r="I1021" s="116"/>
      <c r="J1021" s="116"/>
      <c r="K1021" s="116"/>
      <c r="L1021" s="116"/>
      <c r="M1021" s="116"/>
      <c r="N1021" s="116"/>
      <c r="O1021" s="116"/>
      <c r="P1021" s="116"/>
      <c r="Q1021" s="116"/>
      <c r="R1021" s="116"/>
    </row>
    <row r="1022" spans="1:21" ht="37.5" customHeight="1" x14ac:dyDescent="0.25">
      <c r="A1022" s="118" t="s">
        <v>866</v>
      </c>
      <c r="B1022" s="118"/>
      <c r="C1022" s="56" t="s">
        <v>30</v>
      </c>
      <c r="D1022" s="56" t="s">
        <v>30</v>
      </c>
      <c r="E1022" s="56" t="s">
        <v>30</v>
      </c>
      <c r="F1022" s="103" t="s">
        <v>30</v>
      </c>
      <c r="G1022" s="103" t="s">
        <v>30</v>
      </c>
      <c r="H1022" s="104">
        <f t="shared" ref="H1022:N1022" si="111">SUM(H1023:H1028)</f>
        <v>1512.4</v>
      </c>
      <c r="I1022" s="104">
        <f t="shared" si="111"/>
        <v>0</v>
      </c>
      <c r="J1022" s="104">
        <f t="shared" si="111"/>
        <v>1276.6999999999998</v>
      </c>
      <c r="K1022" s="104">
        <f t="shared" si="111"/>
        <v>18946809.800000001</v>
      </c>
      <c r="L1022" s="104">
        <f t="shared" si="111"/>
        <v>0</v>
      </c>
      <c r="M1022" s="104">
        <f t="shared" si="111"/>
        <v>0</v>
      </c>
      <c r="N1022" s="104">
        <f t="shared" si="111"/>
        <v>0</v>
      </c>
      <c r="O1022" s="104">
        <f>SUM(O1023:O1028)</f>
        <v>18946809.800000001</v>
      </c>
      <c r="P1022" s="105">
        <f t="shared" ref="P1022:P1028" si="112">K1022/H1022</f>
        <v>12527.644670722031</v>
      </c>
      <c r="Q1022" s="106" t="s">
        <v>30</v>
      </c>
      <c r="R1022" s="107" t="s">
        <v>30</v>
      </c>
    </row>
    <row r="1023" spans="1:21" s="3" customFormat="1" ht="21" customHeight="1" x14ac:dyDescent="0.25">
      <c r="A1023" s="46" t="s">
        <v>1750</v>
      </c>
      <c r="B1023" s="47" t="s">
        <v>860</v>
      </c>
      <c r="C1023" s="39">
        <v>1860</v>
      </c>
      <c r="D1023" s="39" t="s">
        <v>29</v>
      </c>
      <c r="E1023" s="39" t="s">
        <v>28</v>
      </c>
      <c r="F1023" s="41">
        <v>2</v>
      </c>
      <c r="G1023" s="41">
        <v>1</v>
      </c>
      <c r="H1023" s="22">
        <v>367.8</v>
      </c>
      <c r="I1023" s="22">
        <v>0</v>
      </c>
      <c r="J1023" s="22">
        <v>337.9</v>
      </c>
      <c r="K1023" s="29">
        <f t="shared" ref="K1023:K1028" si="113">SUM(L1023:O1023)</f>
        <v>3791725.6</v>
      </c>
      <c r="L1023" s="22">
        <v>0</v>
      </c>
      <c r="M1023" s="22">
        <v>0</v>
      </c>
      <c r="N1023" s="22">
        <v>0</v>
      </c>
      <c r="O1023" s="22">
        <v>3791725.6</v>
      </c>
      <c r="P1023" s="36">
        <f t="shared" si="112"/>
        <v>10309.205002718869</v>
      </c>
      <c r="Q1023" s="29">
        <v>9673</v>
      </c>
      <c r="R1023" s="50" t="s">
        <v>78</v>
      </c>
      <c r="S1023" s="10"/>
      <c r="T1023" s="10"/>
      <c r="U1023" s="10"/>
    </row>
    <row r="1024" spans="1:21" s="3" customFormat="1" ht="21" customHeight="1" x14ac:dyDescent="0.25">
      <c r="A1024" s="46" t="s">
        <v>1751</v>
      </c>
      <c r="B1024" s="47" t="s">
        <v>861</v>
      </c>
      <c r="C1024" s="39">
        <v>1876</v>
      </c>
      <c r="D1024" s="39" t="s">
        <v>29</v>
      </c>
      <c r="E1024" s="39" t="s">
        <v>28</v>
      </c>
      <c r="F1024" s="41">
        <v>2</v>
      </c>
      <c r="G1024" s="41">
        <v>1</v>
      </c>
      <c r="H1024" s="22">
        <v>196.8</v>
      </c>
      <c r="I1024" s="22">
        <v>0</v>
      </c>
      <c r="J1024" s="22">
        <v>164.6</v>
      </c>
      <c r="K1024" s="29">
        <f t="shared" si="113"/>
        <v>2535863.6</v>
      </c>
      <c r="L1024" s="22">
        <v>0</v>
      </c>
      <c r="M1024" s="22">
        <v>0</v>
      </c>
      <c r="N1024" s="22">
        <v>0</v>
      </c>
      <c r="O1024" s="22">
        <v>2535863.6</v>
      </c>
      <c r="P1024" s="36">
        <f t="shared" si="112"/>
        <v>12885.485772357722</v>
      </c>
      <c r="Q1024" s="29">
        <v>9673</v>
      </c>
      <c r="R1024" s="59" t="s">
        <v>78</v>
      </c>
      <c r="S1024" s="69"/>
      <c r="T1024" s="10"/>
      <c r="U1024" s="10"/>
    </row>
    <row r="1025" spans="1:21" s="9" customFormat="1" ht="21" customHeight="1" x14ac:dyDescent="0.25">
      <c r="A1025" s="46" t="s">
        <v>1752</v>
      </c>
      <c r="B1025" s="47" t="s">
        <v>862</v>
      </c>
      <c r="C1025" s="39">
        <v>1875</v>
      </c>
      <c r="D1025" s="39" t="s">
        <v>29</v>
      </c>
      <c r="E1025" s="39" t="s">
        <v>278</v>
      </c>
      <c r="F1025" s="32">
        <v>2</v>
      </c>
      <c r="G1025" s="32">
        <v>1</v>
      </c>
      <c r="H1025" s="33">
        <v>228.8</v>
      </c>
      <c r="I1025" s="33">
        <v>0</v>
      </c>
      <c r="J1025" s="33">
        <v>196.6</v>
      </c>
      <c r="K1025" s="29">
        <f t="shared" si="113"/>
        <v>3277552.6</v>
      </c>
      <c r="L1025" s="33">
        <v>0</v>
      </c>
      <c r="M1025" s="33">
        <v>0</v>
      </c>
      <c r="N1025" s="33">
        <v>0</v>
      </c>
      <c r="O1025" s="33">
        <v>3277552.6</v>
      </c>
      <c r="P1025" s="36">
        <f t="shared" si="112"/>
        <v>14324.967657342657</v>
      </c>
      <c r="Q1025" s="29">
        <v>9673</v>
      </c>
      <c r="R1025" s="59" t="s">
        <v>79</v>
      </c>
      <c r="S1025" s="67"/>
      <c r="T1025" s="67"/>
      <c r="U1025" s="67"/>
    </row>
    <row r="1026" spans="1:21" s="9" customFormat="1" ht="23.1" customHeight="1" x14ac:dyDescent="0.25">
      <c r="A1026" s="120" t="s">
        <v>1753</v>
      </c>
      <c r="B1026" s="127" t="s">
        <v>863</v>
      </c>
      <c r="C1026" s="115">
        <v>1959</v>
      </c>
      <c r="D1026" s="115" t="s">
        <v>29</v>
      </c>
      <c r="E1026" s="115" t="s">
        <v>28</v>
      </c>
      <c r="F1026" s="146">
        <v>2</v>
      </c>
      <c r="G1026" s="146">
        <v>2</v>
      </c>
      <c r="H1026" s="138">
        <v>399.5</v>
      </c>
      <c r="I1026" s="138">
        <v>0</v>
      </c>
      <c r="J1026" s="138">
        <v>348.5</v>
      </c>
      <c r="K1026" s="29">
        <f t="shared" si="113"/>
        <v>300000</v>
      </c>
      <c r="L1026" s="33">
        <v>0</v>
      </c>
      <c r="M1026" s="33">
        <v>0</v>
      </c>
      <c r="N1026" s="33">
        <v>0</v>
      </c>
      <c r="O1026" s="33">
        <v>300000</v>
      </c>
      <c r="P1026" s="36">
        <f t="shared" si="112"/>
        <v>750.93867334167714</v>
      </c>
      <c r="Q1026" s="29">
        <v>9673</v>
      </c>
      <c r="R1026" s="50" t="s">
        <v>77</v>
      </c>
      <c r="S1026" s="68"/>
      <c r="T1026" s="68"/>
      <c r="U1026" s="67"/>
    </row>
    <row r="1027" spans="1:21" s="9" customFormat="1" ht="23.1" customHeight="1" x14ac:dyDescent="0.25">
      <c r="A1027" s="120"/>
      <c r="B1027" s="127"/>
      <c r="C1027" s="115"/>
      <c r="D1027" s="115"/>
      <c r="E1027" s="115"/>
      <c r="F1027" s="146"/>
      <c r="G1027" s="146"/>
      <c r="H1027" s="138"/>
      <c r="I1027" s="138"/>
      <c r="J1027" s="138"/>
      <c r="K1027" s="29">
        <f t="shared" si="113"/>
        <v>5043786.5</v>
      </c>
      <c r="L1027" s="33">
        <v>0</v>
      </c>
      <c r="M1027" s="33">
        <v>0</v>
      </c>
      <c r="N1027" s="33">
        <v>0</v>
      </c>
      <c r="O1027" s="33">
        <v>5043786.5</v>
      </c>
      <c r="P1027" s="36">
        <f>K1027/H1026</f>
        <v>12625.247809762202</v>
      </c>
      <c r="Q1027" s="29">
        <v>9673</v>
      </c>
      <c r="R1027" s="50" t="s">
        <v>78</v>
      </c>
      <c r="S1027" s="68"/>
      <c r="T1027" s="68"/>
      <c r="U1027" s="67"/>
    </row>
    <row r="1028" spans="1:21" s="67" customFormat="1" ht="23.1" customHeight="1" x14ac:dyDescent="0.25">
      <c r="A1028" s="46" t="s">
        <v>1754</v>
      </c>
      <c r="B1028" s="47" t="s">
        <v>864</v>
      </c>
      <c r="C1028" s="46">
        <v>1857</v>
      </c>
      <c r="D1028" s="39" t="s">
        <v>29</v>
      </c>
      <c r="E1028" s="39" t="s">
        <v>28</v>
      </c>
      <c r="F1028" s="46">
        <v>2</v>
      </c>
      <c r="G1028" s="46">
        <v>2</v>
      </c>
      <c r="H1028" s="35">
        <v>319.5</v>
      </c>
      <c r="I1028" s="35">
        <v>0</v>
      </c>
      <c r="J1028" s="35">
        <v>229.1</v>
      </c>
      <c r="K1028" s="29">
        <f t="shared" si="113"/>
        <v>3997881.5</v>
      </c>
      <c r="L1028" s="35">
        <v>0</v>
      </c>
      <c r="M1028" s="35">
        <v>0</v>
      </c>
      <c r="N1028" s="35">
        <v>0</v>
      </c>
      <c r="O1028" s="35">
        <v>3997881.5</v>
      </c>
      <c r="P1028" s="36">
        <f t="shared" si="112"/>
        <v>12512.931142410016</v>
      </c>
      <c r="Q1028" s="29">
        <v>9673</v>
      </c>
      <c r="R1028" s="59" t="s">
        <v>79</v>
      </c>
    </row>
    <row r="1029" spans="1:21" ht="22.5" customHeight="1" x14ac:dyDescent="0.25">
      <c r="A1029" s="116" t="s">
        <v>1905</v>
      </c>
      <c r="B1029" s="116"/>
      <c r="C1029" s="116"/>
      <c r="D1029" s="116"/>
      <c r="E1029" s="116"/>
      <c r="F1029" s="116"/>
      <c r="G1029" s="116"/>
      <c r="H1029" s="116"/>
      <c r="I1029" s="116"/>
      <c r="J1029" s="116"/>
      <c r="K1029" s="116"/>
      <c r="L1029" s="116"/>
      <c r="M1029" s="116"/>
      <c r="N1029" s="116"/>
      <c r="O1029" s="116"/>
      <c r="P1029" s="116"/>
      <c r="Q1029" s="116"/>
      <c r="R1029" s="116"/>
    </row>
    <row r="1030" spans="1:21" ht="36.75" customHeight="1" x14ac:dyDescent="0.25">
      <c r="A1030" s="118" t="s">
        <v>867</v>
      </c>
      <c r="B1030" s="118"/>
      <c r="C1030" s="56" t="s">
        <v>30</v>
      </c>
      <c r="D1030" s="56" t="s">
        <v>30</v>
      </c>
      <c r="E1030" s="56" t="s">
        <v>30</v>
      </c>
      <c r="F1030" s="103" t="s">
        <v>30</v>
      </c>
      <c r="G1030" s="103" t="s">
        <v>30</v>
      </c>
      <c r="H1030" s="104">
        <f t="shared" ref="H1030:N1030" si="114">SUM(H1031)</f>
        <v>438.5</v>
      </c>
      <c r="I1030" s="104">
        <f t="shared" si="114"/>
        <v>0</v>
      </c>
      <c r="J1030" s="104">
        <f t="shared" si="114"/>
        <v>392.9</v>
      </c>
      <c r="K1030" s="104">
        <f t="shared" si="114"/>
        <v>2713620</v>
      </c>
      <c r="L1030" s="104">
        <f t="shared" si="114"/>
        <v>0</v>
      </c>
      <c r="M1030" s="104">
        <f t="shared" si="114"/>
        <v>0</v>
      </c>
      <c r="N1030" s="104">
        <f t="shared" si="114"/>
        <v>0</v>
      </c>
      <c r="O1030" s="104">
        <f>SUM(O1031)</f>
        <v>2713620</v>
      </c>
      <c r="P1030" s="105">
        <f>K1030/H1030</f>
        <v>6188.4150513112882</v>
      </c>
      <c r="Q1030" s="106" t="s">
        <v>30</v>
      </c>
      <c r="R1030" s="107" t="s">
        <v>30</v>
      </c>
    </row>
    <row r="1031" spans="1:21" s="67" customFormat="1" ht="47.25" x14ac:dyDescent="0.25">
      <c r="A1031" s="39" t="s">
        <v>1755</v>
      </c>
      <c r="B1031" s="47" t="s">
        <v>868</v>
      </c>
      <c r="C1031" s="39">
        <v>1953</v>
      </c>
      <c r="D1031" s="39">
        <v>2010</v>
      </c>
      <c r="E1031" s="39" t="s">
        <v>869</v>
      </c>
      <c r="F1031" s="41">
        <v>2</v>
      </c>
      <c r="G1031" s="41">
        <v>2</v>
      </c>
      <c r="H1031" s="33">
        <v>438.5</v>
      </c>
      <c r="I1031" s="33">
        <v>0</v>
      </c>
      <c r="J1031" s="33">
        <v>392.9</v>
      </c>
      <c r="K1031" s="29">
        <f>SUM(L1031:O1031)</f>
        <v>2713620</v>
      </c>
      <c r="L1031" s="33">
        <v>0</v>
      </c>
      <c r="M1031" s="33">
        <v>0</v>
      </c>
      <c r="N1031" s="33">
        <v>0</v>
      </c>
      <c r="O1031" s="33">
        <v>2713620</v>
      </c>
      <c r="P1031" s="36">
        <f>K1031/H1031</f>
        <v>6188.4150513112882</v>
      </c>
      <c r="Q1031" s="29">
        <v>9673</v>
      </c>
      <c r="R1031" s="50" t="s">
        <v>79</v>
      </c>
    </row>
    <row r="1032" spans="1:21" ht="27" customHeight="1" x14ac:dyDescent="0.25">
      <c r="A1032" s="116" t="s">
        <v>1906</v>
      </c>
      <c r="B1032" s="116"/>
      <c r="C1032" s="116"/>
      <c r="D1032" s="116"/>
      <c r="E1032" s="116"/>
      <c r="F1032" s="116"/>
      <c r="G1032" s="116"/>
      <c r="H1032" s="116"/>
      <c r="I1032" s="116"/>
      <c r="J1032" s="116"/>
      <c r="K1032" s="116"/>
      <c r="L1032" s="116"/>
      <c r="M1032" s="116"/>
      <c r="N1032" s="116"/>
      <c r="O1032" s="116"/>
      <c r="P1032" s="116"/>
      <c r="Q1032" s="116"/>
      <c r="R1032" s="116"/>
    </row>
    <row r="1033" spans="1:21" ht="36" customHeight="1" x14ac:dyDescent="0.25">
      <c r="A1033" s="118" t="s">
        <v>1719</v>
      </c>
      <c r="B1033" s="118"/>
      <c r="C1033" s="56" t="s">
        <v>30</v>
      </c>
      <c r="D1033" s="56" t="s">
        <v>30</v>
      </c>
      <c r="E1033" s="56" t="s">
        <v>30</v>
      </c>
      <c r="F1033" s="103" t="s">
        <v>30</v>
      </c>
      <c r="G1033" s="103" t="s">
        <v>30</v>
      </c>
      <c r="H1033" s="104">
        <f t="shared" ref="H1033:N1033" si="115">SUM(H1034)</f>
        <v>1897</v>
      </c>
      <c r="I1033" s="104">
        <f t="shared" si="115"/>
        <v>1387</v>
      </c>
      <c r="J1033" s="104">
        <f t="shared" si="115"/>
        <v>786.8</v>
      </c>
      <c r="K1033" s="104">
        <f t="shared" si="115"/>
        <v>4804019</v>
      </c>
      <c r="L1033" s="104">
        <f t="shared" si="115"/>
        <v>0</v>
      </c>
      <c r="M1033" s="104">
        <f t="shared" si="115"/>
        <v>0</v>
      </c>
      <c r="N1033" s="104">
        <f t="shared" si="115"/>
        <v>0</v>
      </c>
      <c r="O1033" s="104">
        <f>SUM(O1034)</f>
        <v>4804019</v>
      </c>
      <c r="P1033" s="105">
        <f>K1033/H1033</f>
        <v>2532.4296257248288</v>
      </c>
      <c r="Q1033" s="106" t="s">
        <v>30</v>
      </c>
      <c r="R1033" s="107" t="s">
        <v>30</v>
      </c>
    </row>
    <row r="1034" spans="1:21" s="9" customFormat="1" ht="20.25" customHeight="1" x14ac:dyDescent="0.25">
      <c r="A1034" s="46" t="s">
        <v>1756</v>
      </c>
      <c r="B1034" s="47" t="s">
        <v>873</v>
      </c>
      <c r="C1034" s="39">
        <v>1983</v>
      </c>
      <c r="D1034" s="46" t="s">
        <v>29</v>
      </c>
      <c r="E1034" s="46" t="s">
        <v>28</v>
      </c>
      <c r="F1034" s="48">
        <v>3</v>
      </c>
      <c r="G1034" s="48">
        <v>2</v>
      </c>
      <c r="H1034" s="36">
        <v>1897</v>
      </c>
      <c r="I1034" s="36">
        <v>1387</v>
      </c>
      <c r="J1034" s="36">
        <v>786.8</v>
      </c>
      <c r="K1034" s="29">
        <f>SUM(L1034:O1034)</f>
        <v>4804019</v>
      </c>
      <c r="L1034" s="33">
        <v>0</v>
      </c>
      <c r="M1034" s="33">
        <v>0</v>
      </c>
      <c r="N1034" s="33">
        <v>0</v>
      </c>
      <c r="O1034" s="33">
        <v>4804019</v>
      </c>
      <c r="P1034" s="36">
        <f>K1034/H1034</f>
        <v>2532.4296257248288</v>
      </c>
      <c r="Q1034" s="29">
        <v>9673</v>
      </c>
      <c r="R1034" s="50" t="s">
        <v>79</v>
      </c>
      <c r="S1034" s="67"/>
      <c r="T1034" s="68"/>
      <c r="U1034" s="67"/>
    </row>
    <row r="1035" spans="1:21" ht="25.5" customHeight="1" x14ac:dyDescent="0.25">
      <c r="A1035" s="116" t="s">
        <v>1907</v>
      </c>
      <c r="B1035" s="116"/>
      <c r="C1035" s="116"/>
      <c r="D1035" s="116"/>
      <c r="E1035" s="116"/>
      <c r="F1035" s="116"/>
      <c r="G1035" s="116"/>
      <c r="H1035" s="116"/>
      <c r="I1035" s="116"/>
      <c r="J1035" s="116"/>
      <c r="K1035" s="116"/>
      <c r="L1035" s="116"/>
      <c r="M1035" s="116"/>
      <c r="N1035" s="116"/>
      <c r="O1035" s="116"/>
      <c r="P1035" s="116"/>
      <c r="Q1035" s="116"/>
      <c r="R1035" s="116"/>
    </row>
    <row r="1036" spans="1:21" ht="42" customHeight="1" x14ac:dyDescent="0.25">
      <c r="A1036" s="118" t="s">
        <v>870</v>
      </c>
      <c r="B1036" s="118"/>
      <c r="C1036" s="56" t="s">
        <v>30</v>
      </c>
      <c r="D1036" s="56" t="s">
        <v>30</v>
      </c>
      <c r="E1036" s="56" t="s">
        <v>30</v>
      </c>
      <c r="F1036" s="103" t="s">
        <v>30</v>
      </c>
      <c r="G1036" s="103" t="s">
        <v>30</v>
      </c>
      <c r="H1036" s="104">
        <f t="shared" ref="H1036:N1036" si="116">SUM(H1037:H1039)</f>
        <v>1132.9000000000001</v>
      </c>
      <c r="I1036" s="104">
        <f t="shared" si="116"/>
        <v>0</v>
      </c>
      <c r="J1036" s="104">
        <f t="shared" si="116"/>
        <v>752.3</v>
      </c>
      <c r="K1036" s="104">
        <f t="shared" si="116"/>
        <v>10620205.800000001</v>
      </c>
      <c r="L1036" s="104">
        <f t="shared" si="116"/>
        <v>0</v>
      </c>
      <c r="M1036" s="104">
        <f t="shared" si="116"/>
        <v>0</v>
      </c>
      <c r="N1036" s="104">
        <f t="shared" si="116"/>
        <v>0</v>
      </c>
      <c r="O1036" s="104">
        <f>SUM(O1037:O1039)</f>
        <v>10620205.800000001</v>
      </c>
      <c r="P1036" s="105">
        <f>K1036/H1036</f>
        <v>9374.3541354047138</v>
      </c>
      <c r="Q1036" s="106" t="s">
        <v>30</v>
      </c>
      <c r="R1036" s="107" t="s">
        <v>30</v>
      </c>
    </row>
    <row r="1037" spans="1:21" s="9" customFormat="1" ht="21.95" customHeight="1" x14ac:dyDescent="0.25">
      <c r="A1037" s="46" t="s">
        <v>1757</v>
      </c>
      <c r="B1037" s="47" t="s">
        <v>871</v>
      </c>
      <c r="C1037" s="39">
        <v>1964</v>
      </c>
      <c r="D1037" s="39" t="s">
        <v>29</v>
      </c>
      <c r="E1037" s="39" t="s">
        <v>28</v>
      </c>
      <c r="F1037" s="32">
        <v>2</v>
      </c>
      <c r="G1037" s="32">
        <v>2</v>
      </c>
      <c r="H1037" s="33">
        <v>347.4</v>
      </c>
      <c r="I1037" s="33">
        <v>0</v>
      </c>
      <c r="J1037" s="33">
        <v>233.9</v>
      </c>
      <c r="K1037" s="29">
        <f>SUM(L1037:O1037)</f>
        <v>2926343.8</v>
      </c>
      <c r="L1037" s="33">
        <v>0</v>
      </c>
      <c r="M1037" s="33">
        <v>0</v>
      </c>
      <c r="N1037" s="33">
        <v>0</v>
      </c>
      <c r="O1037" s="33">
        <v>2926343.8</v>
      </c>
      <c r="P1037" s="36">
        <f>K1037/H1037</f>
        <v>8423.5572826712723</v>
      </c>
      <c r="Q1037" s="29">
        <v>9673</v>
      </c>
      <c r="R1037" s="50" t="s">
        <v>79</v>
      </c>
      <c r="S1037" s="67"/>
      <c r="T1037" s="68"/>
      <c r="U1037" s="67"/>
    </row>
    <row r="1038" spans="1:21" s="9" customFormat="1" ht="21.95" customHeight="1" x14ac:dyDescent="0.25">
      <c r="A1038" s="46" t="s">
        <v>1758</v>
      </c>
      <c r="B1038" s="47" t="s">
        <v>872</v>
      </c>
      <c r="C1038" s="39">
        <v>1962</v>
      </c>
      <c r="D1038" s="39" t="s">
        <v>29</v>
      </c>
      <c r="E1038" s="39" t="s">
        <v>28</v>
      </c>
      <c r="F1038" s="32">
        <v>2</v>
      </c>
      <c r="G1038" s="32">
        <v>2</v>
      </c>
      <c r="H1038" s="33">
        <v>350</v>
      </c>
      <c r="I1038" s="33">
        <v>0</v>
      </c>
      <c r="J1038" s="33">
        <v>240</v>
      </c>
      <c r="K1038" s="29">
        <f>SUM(L1038:O1038)</f>
        <v>2959154</v>
      </c>
      <c r="L1038" s="33">
        <v>0</v>
      </c>
      <c r="M1038" s="33">
        <v>0</v>
      </c>
      <c r="N1038" s="33">
        <v>0</v>
      </c>
      <c r="O1038" s="33">
        <v>2959154</v>
      </c>
      <c r="P1038" s="36">
        <f>K1038/H1038</f>
        <v>8454.7257142857143</v>
      </c>
      <c r="Q1038" s="29">
        <v>9673</v>
      </c>
      <c r="R1038" s="50" t="s">
        <v>78</v>
      </c>
      <c r="S1038" s="67"/>
      <c r="T1038" s="67"/>
      <c r="U1038" s="67"/>
    </row>
    <row r="1039" spans="1:21" s="3" customFormat="1" ht="21.95" customHeight="1" x14ac:dyDescent="0.25">
      <c r="A1039" s="46" t="s">
        <v>1759</v>
      </c>
      <c r="B1039" s="47" t="s">
        <v>874</v>
      </c>
      <c r="C1039" s="39">
        <v>1959</v>
      </c>
      <c r="D1039" s="39" t="s">
        <v>29</v>
      </c>
      <c r="E1039" s="39" t="s">
        <v>28</v>
      </c>
      <c r="F1039" s="41">
        <v>2</v>
      </c>
      <c r="G1039" s="41">
        <v>2</v>
      </c>
      <c r="H1039" s="33">
        <v>435.5</v>
      </c>
      <c r="I1039" s="33">
        <v>0</v>
      </c>
      <c r="J1039" s="33">
        <v>278.39999999999998</v>
      </c>
      <c r="K1039" s="29">
        <f>SUM(L1039:O1039)</f>
        <v>4734708</v>
      </c>
      <c r="L1039" s="33">
        <v>0</v>
      </c>
      <c r="M1039" s="33">
        <v>0</v>
      </c>
      <c r="N1039" s="33">
        <v>0</v>
      </c>
      <c r="O1039" s="33">
        <v>4734708</v>
      </c>
      <c r="P1039" s="36">
        <f>K1039/H1039</f>
        <v>10871.889781859931</v>
      </c>
      <c r="Q1039" s="29">
        <v>9673</v>
      </c>
      <c r="R1039" s="50" t="s">
        <v>77</v>
      </c>
      <c r="S1039" s="10"/>
      <c r="T1039" s="10"/>
      <c r="U1039" s="10"/>
    </row>
    <row r="1040" spans="1:21" ht="30" customHeight="1" x14ac:dyDescent="0.25">
      <c r="A1040" s="116" t="s">
        <v>1908</v>
      </c>
      <c r="B1040" s="116"/>
      <c r="C1040" s="116"/>
      <c r="D1040" s="116"/>
      <c r="E1040" s="116"/>
      <c r="F1040" s="116"/>
      <c r="G1040" s="116"/>
      <c r="H1040" s="116"/>
      <c r="I1040" s="116"/>
      <c r="J1040" s="116"/>
      <c r="K1040" s="116"/>
      <c r="L1040" s="116"/>
      <c r="M1040" s="116"/>
      <c r="N1040" s="116"/>
      <c r="O1040" s="116"/>
      <c r="P1040" s="116"/>
      <c r="Q1040" s="116"/>
      <c r="R1040" s="116"/>
    </row>
    <row r="1041" spans="1:21" ht="42.95" customHeight="1" x14ac:dyDescent="0.25">
      <c r="A1041" s="118" t="s">
        <v>875</v>
      </c>
      <c r="B1041" s="118"/>
      <c r="C1041" s="56" t="s">
        <v>30</v>
      </c>
      <c r="D1041" s="56" t="s">
        <v>30</v>
      </c>
      <c r="E1041" s="56" t="s">
        <v>30</v>
      </c>
      <c r="F1041" s="103" t="s">
        <v>30</v>
      </c>
      <c r="G1041" s="103" t="s">
        <v>30</v>
      </c>
      <c r="H1041" s="104">
        <f t="shared" ref="H1041:N1041" si="117">SUM(H1042:H1048)</f>
        <v>6582</v>
      </c>
      <c r="I1041" s="104">
        <f t="shared" si="117"/>
        <v>0</v>
      </c>
      <c r="J1041" s="104">
        <f t="shared" si="117"/>
        <v>3451.3</v>
      </c>
      <c r="K1041" s="104">
        <f t="shared" si="117"/>
        <v>23179826.199999999</v>
      </c>
      <c r="L1041" s="104">
        <f t="shared" si="117"/>
        <v>0</v>
      </c>
      <c r="M1041" s="104">
        <f t="shared" si="117"/>
        <v>0</v>
      </c>
      <c r="N1041" s="104">
        <f t="shared" si="117"/>
        <v>0</v>
      </c>
      <c r="O1041" s="104">
        <f>SUM(O1042:O1048)</f>
        <v>23179826.199999999</v>
      </c>
      <c r="P1041" s="105">
        <f t="shared" ref="P1041:P1046" si="118">K1041/H1041</f>
        <v>3521.6995138255847</v>
      </c>
      <c r="Q1041" s="106" t="s">
        <v>30</v>
      </c>
      <c r="R1041" s="107" t="s">
        <v>30</v>
      </c>
    </row>
    <row r="1042" spans="1:21" s="3" customFormat="1" ht="24.95" customHeight="1" x14ac:dyDescent="0.25">
      <c r="A1042" s="50" t="s">
        <v>1937</v>
      </c>
      <c r="B1042" s="47" t="s">
        <v>876</v>
      </c>
      <c r="C1042" s="39">
        <v>1954</v>
      </c>
      <c r="D1042" s="39" t="s">
        <v>29</v>
      </c>
      <c r="E1042" s="39" t="s">
        <v>28</v>
      </c>
      <c r="F1042" s="41">
        <v>2</v>
      </c>
      <c r="G1042" s="41">
        <v>2</v>
      </c>
      <c r="H1042" s="33">
        <v>972.6</v>
      </c>
      <c r="I1042" s="33">
        <v>0</v>
      </c>
      <c r="J1042" s="33">
        <v>733.9</v>
      </c>
      <c r="K1042" s="29">
        <f t="shared" ref="K1042:K1048" si="119">SUM(L1042:O1042)</f>
        <v>6528233.2000000002</v>
      </c>
      <c r="L1042" s="33">
        <v>0</v>
      </c>
      <c r="M1042" s="33">
        <v>0</v>
      </c>
      <c r="N1042" s="33">
        <v>0</v>
      </c>
      <c r="O1042" s="33">
        <v>6528233.2000000002</v>
      </c>
      <c r="P1042" s="36">
        <f t="shared" si="118"/>
        <v>6712.1460004112687</v>
      </c>
      <c r="Q1042" s="29">
        <v>9673</v>
      </c>
      <c r="R1042" s="50" t="s">
        <v>78</v>
      </c>
      <c r="S1042" s="69"/>
      <c r="T1042" s="69"/>
      <c r="U1042" s="10"/>
    </row>
    <row r="1043" spans="1:21" s="3" customFormat="1" ht="24.95" customHeight="1" x14ac:dyDescent="0.25">
      <c r="A1043" s="50" t="s">
        <v>1938</v>
      </c>
      <c r="B1043" s="47" t="s">
        <v>1721</v>
      </c>
      <c r="C1043" s="39">
        <v>1969</v>
      </c>
      <c r="D1043" s="39" t="s">
        <v>29</v>
      </c>
      <c r="E1043" s="39" t="s">
        <v>28</v>
      </c>
      <c r="F1043" s="41">
        <v>2</v>
      </c>
      <c r="G1043" s="41">
        <v>2</v>
      </c>
      <c r="H1043" s="33">
        <v>972.6</v>
      </c>
      <c r="I1043" s="33">
        <v>0</v>
      </c>
      <c r="J1043" s="33">
        <v>733.9</v>
      </c>
      <c r="K1043" s="29">
        <f t="shared" si="119"/>
        <v>2515093</v>
      </c>
      <c r="L1043" s="33">
        <v>0</v>
      </c>
      <c r="M1043" s="33">
        <v>0</v>
      </c>
      <c r="N1043" s="33">
        <v>0</v>
      </c>
      <c r="O1043" s="33">
        <v>2515093</v>
      </c>
      <c r="P1043" s="36">
        <f t="shared" si="118"/>
        <v>2585.9479745013364</v>
      </c>
      <c r="Q1043" s="29">
        <v>9673</v>
      </c>
      <c r="R1043" s="50" t="s">
        <v>78</v>
      </c>
      <c r="S1043" s="69"/>
      <c r="T1043" s="69"/>
      <c r="U1043" s="10"/>
    </row>
    <row r="1044" spans="1:21" s="3" customFormat="1" ht="24.95" customHeight="1" x14ac:dyDescent="0.25">
      <c r="A1044" s="50" t="s">
        <v>1939</v>
      </c>
      <c r="B1044" s="47" t="s">
        <v>1766</v>
      </c>
      <c r="C1044" s="39">
        <v>1988</v>
      </c>
      <c r="D1044" s="39" t="s">
        <v>29</v>
      </c>
      <c r="E1044" s="39" t="s">
        <v>31</v>
      </c>
      <c r="F1044" s="41">
        <v>4</v>
      </c>
      <c r="G1044" s="41">
        <v>4</v>
      </c>
      <c r="H1044" s="33">
        <v>2473.8000000000002</v>
      </c>
      <c r="I1044" s="33">
        <v>0</v>
      </c>
      <c r="J1044" s="33">
        <v>479.6</v>
      </c>
      <c r="K1044" s="29">
        <f t="shared" si="119"/>
        <v>7731300</v>
      </c>
      <c r="L1044" s="33">
        <v>0</v>
      </c>
      <c r="M1044" s="33">
        <v>0</v>
      </c>
      <c r="N1044" s="33">
        <v>0</v>
      </c>
      <c r="O1044" s="33">
        <v>7731300</v>
      </c>
      <c r="P1044" s="36">
        <f t="shared" si="118"/>
        <v>3125.2728595682752</v>
      </c>
      <c r="Q1044" s="29">
        <v>9673</v>
      </c>
      <c r="R1044" s="59" t="s">
        <v>79</v>
      </c>
      <c r="S1044" s="69"/>
      <c r="T1044" s="69"/>
      <c r="U1044" s="10"/>
    </row>
    <row r="1045" spans="1:21" s="3" customFormat="1" ht="24.95" customHeight="1" x14ac:dyDescent="0.25">
      <c r="A1045" s="50" t="s">
        <v>1940</v>
      </c>
      <c r="B1045" s="47" t="s">
        <v>1720</v>
      </c>
      <c r="C1045" s="39">
        <v>1993</v>
      </c>
      <c r="D1045" s="39" t="s">
        <v>29</v>
      </c>
      <c r="E1045" s="39" t="s">
        <v>31</v>
      </c>
      <c r="F1045" s="39">
        <v>3</v>
      </c>
      <c r="G1045" s="39">
        <v>2</v>
      </c>
      <c r="H1045" s="33">
        <v>987.9</v>
      </c>
      <c r="I1045" s="33">
        <v>0</v>
      </c>
      <c r="J1045" s="33">
        <v>728.9</v>
      </c>
      <c r="K1045" s="29">
        <f t="shared" si="119"/>
        <v>2180000</v>
      </c>
      <c r="L1045" s="33">
        <v>0</v>
      </c>
      <c r="M1045" s="33">
        <v>0</v>
      </c>
      <c r="N1045" s="33">
        <v>0</v>
      </c>
      <c r="O1045" s="33">
        <v>2180000</v>
      </c>
      <c r="P1045" s="36">
        <f>K1045/H1045</f>
        <v>2206.7010831055777</v>
      </c>
      <c r="Q1045" s="29">
        <v>9673</v>
      </c>
      <c r="R1045" s="50" t="s">
        <v>77</v>
      </c>
      <c r="S1045" s="10"/>
      <c r="T1045" s="10"/>
      <c r="U1045" s="10"/>
    </row>
    <row r="1046" spans="1:21" s="3" customFormat="1" ht="24.95" customHeight="1" x14ac:dyDescent="0.25">
      <c r="A1046" s="50" t="s">
        <v>1941</v>
      </c>
      <c r="B1046" s="47" t="s">
        <v>878</v>
      </c>
      <c r="C1046" s="46">
        <v>1954</v>
      </c>
      <c r="D1046" s="39" t="s">
        <v>29</v>
      </c>
      <c r="E1046" s="39" t="s">
        <v>28</v>
      </c>
      <c r="F1046" s="48">
        <v>2</v>
      </c>
      <c r="G1046" s="48">
        <v>2</v>
      </c>
      <c r="H1046" s="66">
        <v>563.1</v>
      </c>
      <c r="I1046" s="66">
        <v>0</v>
      </c>
      <c r="J1046" s="66">
        <v>372.8</v>
      </c>
      <c r="K1046" s="29">
        <f t="shared" si="119"/>
        <v>1657500</v>
      </c>
      <c r="L1046" s="66">
        <v>0</v>
      </c>
      <c r="M1046" s="66">
        <v>0</v>
      </c>
      <c r="N1046" s="66">
        <v>0</v>
      </c>
      <c r="O1046" s="66">
        <v>1657500</v>
      </c>
      <c r="P1046" s="36">
        <f t="shared" si="118"/>
        <v>2943.5269046350559</v>
      </c>
      <c r="Q1046" s="29">
        <v>9673</v>
      </c>
      <c r="R1046" s="59" t="s">
        <v>79</v>
      </c>
      <c r="S1046" s="10"/>
      <c r="T1046" s="10"/>
      <c r="U1046" s="10"/>
    </row>
    <row r="1047" spans="1:21" s="3" customFormat="1" ht="24.95" customHeight="1" x14ac:dyDescent="0.25">
      <c r="A1047" s="142" t="s">
        <v>1942</v>
      </c>
      <c r="B1047" s="127" t="s">
        <v>877</v>
      </c>
      <c r="C1047" s="115">
        <v>1954</v>
      </c>
      <c r="D1047" s="115" t="s">
        <v>29</v>
      </c>
      <c r="E1047" s="115" t="s">
        <v>879</v>
      </c>
      <c r="F1047" s="115">
        <v>2</v>
      </c>
      <c r="G1047" s="115">
        <v>2</v>
      </c>
      <c r="H1047" s="138">
        <v>612</v>
      </c>
      <c r="I1047" s="138">
        <v>0</v>
      </c>
      <c r="J1047" s="138">
        <v>402.2</v>
      </c>
      <c r="K1047" s="29">
        <f t="shared" si="119"/>
        <v>300000</v>
      </c>
      <c r="L1047" s="33">
        <v>0</v>
      </c>
      <c r="M1047" s="33">
        <v>0</v>
      </c>
      <c r="N1047" s="33">
        <v>0</v>
      </c>
      <c r="O1047" s="33">
        <v>300000</v>
      </c>
      <c r="P1047" s="36">
        <f>K1047/H1047</f>
        <v>490.19607843137254</v>
      </c>
      <c r="Q1047" s="29">
        <v>9673</v>
      </c>
      <c r="R1047" s="50" t="s">
        <v>77</v>
      </c>
      <c r="S1047" s="10"/>
      <c r="T1047" s="10"/>
      <c r="U1047" s="10"/>
    </row>
    <row r="1048" spans="1:21" s="3" customFormat="1" ht="24.95" customHeight="1" x14ac:dyDescent="0.25">
      <c r="A1048" s="142"/>
      <c r="B1048" s="127"/>
      <c r="C1048" s="115"/>
      <c r="D1048" s="115"/>
      <c r="E1048" s="115"/>
      <c r="F1048" s="115"/>
      <c r="G1048" s="115"/>
      <c r="H1048" s="138"/>
      <c r="I1048" s="138"/>
      <c r="J1048" s="138"/>
      <c r="K1048" s="29">
        <f t="shared" si="119"/>
        <v>2267700</v>
      </c>
      <c r="L1048" s="33">
        <v>0</v>
      </c>
      <c r="M1048" s="33">
        <v>0</v>
      </c>
      <c r="N1048" s="33">
        <v>0</v>
      </c>
      <c r="O1048" s="33">
        <v>2267700</v>
      </c>
      <c r="P1048" s="36">
        <f>K1048/H1047</f>
        <v>3705.3921568627452</v>
      </c>
      <c r="Q1048" s="29">
        <v>9673</v>
      </c>
      <c r="R1048" s="50" t="s">
        <v>78</v>
      </c>
      <c r="S1048" s="10"/>
      <c r="T1048" s="10"/>
      <c r="U1048" s="10"/>
    </row>
    <row r="1049" spans="1:21" ht="30" customHeight="1" x14ac:dyDescent="0.25">
      <c r="A1049" s="116" t="s">
        <v>1909</v>
      </c>
      <c r="B1049" s="116"/>
      <c r="C1049" s="116"/>
      <c r="D1049" s="116"/>
      <c r="E1049" s="116"/>
      <c r="F1049" s="116"/>
      <c r="G1049" s="116"/>
      <c r="H1049" s="116"/>
      <c r="I1049" s="116"/>
      <c r="J1049" s="116"/>
      <c r="K1049" s="116"/>
      <c r="L1049" s="116"/>
      <c r="M1049" s="116"/>
      <c r="N1049" s="116"/>
      <c r="O1049" s="116"/>
      <c r="P1049" s="116"/>
      <c r="Q1049" s="116"/>
      <c r="R1049" s="116"/>
    </row>
    <row r="1050" spans="1:21" ht="45" customHeight="1" x14ac:dyDescent="0.25">
      <c r="A1050" s="118" t="s">
        <v>882</v>
      </c>
      <c r="B1050" s="118"/>
      <c r="C1050" s="56" t="s">
        <v>30</v>
      </c>
      <c r="D1050" s="56" t="s">
        <v>30</v>
      </c>
      <c r="E1050" s="56" t="s">
        <v>30</v>
      </c>
      <c r="F1050" s="103" t="s">
        <v>30</v>
      </c>
      <c r="G1050" s="103" t="s">
        <v>30</v>
      </c>
      <c r="H1050" s="104">
        <f t="shared" ref="H1050:N1050" si="120">SUM(H1051:H1052)</f>
        <v>973.5</v>
      </c>
      <c r="I1050" s="104">
        <f t="shared" si="120"/>
        <v>0</v>
      </c>
      <c r="J1050" s="104">
        <f t="shared" si="120"/>
        <v>879.4</v>
      </c>
      <c r="K1050" s="104">
        <f t="shared" si="120"/>
        <v>7948195</v>
      </c>
      <c r="L1050" s="104">
        <f t="shared" si="120"/>
        <v>0</v>
      </c>
      <c r="M1050" s="104">
        <f t="shared" si="120"/>
        <v>0</v>
      </c>
      <c r="N1050" s="104">
        <f t="shared" si="120"/>
        <v>0</v>
      </c>
      <c r="O1050" s="104">
        <f>SUM(O1051:O1052)</f>
        <v>7948195</v>
      </c>
      <c r="P1050" s="105">
        <f>K1050/H1050</f>
        <v>8164.5557267591166</v>
      </c>
      <c r="Q1050" s="106" t="s">
        <v>30</v>
      </c>
      <c r="R1050" s="107" t="s">
        <v>30</v>
      </c>
    </row>
    <row r="1051" spans="1:21" s="3" customFormat="1" ht="24.95" customHeight="1" x14ac:dyDescent="0.25">
      <c r="A1051" s="39" t="s">
        <v>1943</v>
      </c>
      <c r="B1051" s="71" t="s">
        <v>880</v>
      </c>
      <c r="C1051" s="39">
        <v>1968</v>
      </c>
      <c r="D1051" s="39" t="s">
        <v>29</v>
      </c>
      <c r="E1051" s="39" t="s">
        <v>28</v>
      </c>
      <c r="F1051" s="48">
        <v>2</v>
      </c>
      <c r="G1051" s="48">
        <v>2</v>
      </c>
      <c r="H1051" s="35">
        <v>547.70000000000005</v>
      </c>
      <c r="I1051" s="35">
        <v>0</v>
      </c>
      <c r="J1051" s="35">
        <v>499</v>
      </c>
      <c r="K1051" s="29">
        <f>SUM(L1051:O1051)</f>
        <v>4204600</v>
      </c>
      <c r="L1051" s="35">
        <v>0</v>
      </c>
      <c r="M1051" s="35">
        <v>0</v>
      </c>
      <c r="N1051" s="35">
        <v>0</v>
      </c>
      <c r="O1051" s="33">
        <v>4204600</v>
      </c>
      <c r="P1051" s="36">
        <f>K1051/H1051</f>
        <v>7676.8303815957634</v>
      </c>
      <c r="Q1051" s="29">
        <v>9673</v>
      </c>
      <c r="R1051" s="50" t="s">
        <v>78</v>
      </c>
      <c r="S1051" s="10"/>
      <c r="T1051" s="10"/>
      <c r="U1051" s="10"/>
    </row>
    <row r="1052" spans="1:21" s="3" customFormat="1" ht="24.95" customHeight="1" x14ac:dyDescent="0.25">
      <c r="A1052" s="39" t="s">
        <v>1944</v>
      </c>
      <c r="B1052" s="71" t="s">
        <v>881</v>
      </c>
      <c r="C1052" s="39">
        <v>1967</v>
      </c>
      <c r="D1052" s="39" t="s">
        <v>29</v>
      </c>
      <c r="E1052" s="39" t="s">
        <v>28</v>
      </c>
      <c r="F1052" s="48">
        <v>2</v>
      </c>
      <c r="G1052" s="48">
        <v>2</v>
      </c>
      <c r="H1052" s="35">
        <v>425.8</v>
      </c>
      <c r="I1052" s="35">
        <v>0</v>
      </c>
      <c r="J1052" s="35">
        <v>380.4</v>
      </c>
      <c r="K1052" s="29">
        <f>SUM(L1052:O1052)</f>
        <v>3743595</v>
      </c>
      <c r="L1052" s="35">
        <v>0</v>
      </c>
      <c r="M1052" s="35">
        <v>0</v>
      </c>
      <c r="N1052" s="35">
        <v>0</v>
      </c>
      <c r="O1052" s="33">
        <v>3743595</v>
      </c>
      <c r="P1052" s="36">
        <f>K1052/H1052</f>
        <v>8791.9093471113192</v>
      </c>
      <c r="Q1052" s="29">
        <v>9673</v>
      </c>
      <c r="R1052" s="50" t="s">
        <v>77</v>
      </c>
      <c r="S1052" s="10"/>
      <c r="T1052" s="10"/>
      <c r="U1052" s="10"/>
    </row>
    <row r="1053" spans="1:21" ht="30" customHeight="1" x14ac:dyDescent="0.25">
      <c r="A1053" s="116" t="s">
        <v>1910</v>
      </c>
      <c r="B1053" s="116"/>
      <c r="C1053" s="116"/>
      <c r="D1053" s="116"/>
      <c r="E1053" s="116"/>
      <c r="F1053" s="116"/>
      <c r="G1053" s="116"/>
      <c r="H1053" s="116"/>
      <c r="I1053" s="116"/>
      <c r="J1053" s="116"/>
      <c r="K1053" s="116"/>
      <c r="L1053" s="116"/>
      <c r="M1053" s="116"/>
      <c r="N1053" s="116"/>
      <c r="O1053" s="116"/>
      <c r="P1053" s="116"/>
      <c r="Q1053" s="116"/>
      <c r="R1053" s="116"/>
    </row>
    <row r="1054" spans="1:21" ht="39.950000000000003" customHeight="1" x14ac:dyDescent="0.25">
      <c r="A1054" s="118" t="s">
        <v>887</v>
      </c>
      <c r="B1054" s="118"/>
      <c r="C1054" s="56" t="s">
        <v>30</v>
      </c>
      <c r="D1054" s="56" t="s">
        <v>30</v>
      </c>
      <c r="E1054" s="56" t="s">
        <v>30</v>
      </c>
      <c r="F1054" s="103" t="s">
        <v>30</v>
      </c>
      <c r="G1054" s="103" t="s">
        <v>30</v>
      </c>
      <c r="H1054" s="104">
        <f t="shared" ref="H1054:N1054" si="121">SUM(H1055)</f>
        <v>1092</v>
      </c>
      <c r="I1054" s="104">
        <f t="shared" si="121"/>
        <v>48.3</v>
      </c>
      <c r="J1054" s="104">
        <f t="shared" si="121"/>
        <v>421</v>
      </c>
      <c r="K1054" s="104">
        <f t="shared" si="121"/>
        <v>7628063</v>
      </c>
      <c r="L1054" s="104">
        <f t="shared" si="121"/>
        <v>0</v>
      </c>
      <c r="M1054" s="104">
        <f t="shared" si="121"/>
        <v>0</v>
      </c>
      <c r="N1054" s="104">
        <f t="shared" si="121"/>
        <v>0</v>
      </c>
      <c r="O1054" s="104">
        <f>SUM(O1055)</f>
        <v>7628063</v>
      </c>
      <c r="P1054" s="105">
        <f>K1054/H1054</f>
        <v>6985.4056776556772</v>
      </c>
      <c r="Q1054" s="106" t="s">
        <v>30</v>
      </c>
      <c r="R1054" s="107" t="s">
        <v>30</v>
      </c>
    </row>
    <row r="1055" spans="1:21" s="3" customFormat="1" ht="21.95" customHeight="1" x14ac:dyDescent="0.25">
      <c r="A1055" s="39" t="s">
        <v>1945</v>
      </c>
      <c r="B1055" s="47" t="s">
        <v>884</v>
      </c>
      <c r="C1055" s="39">
        <v>1950</v>
      </c>
      <c r="D1055" s="39" t="s">
        <v>29</v>
      </c>
      <c r="E1055" s="39" t="s">
        <v>28</v>
      </c>
      <c r="F1055" s="48">
        <v>2</v>
      </c>
      <c r="G1055" s="48">
        <v>2</v>
      </c>
      <c r="H1055" s="35">
        <v>1092</v>
      </c>
      <c r="I1055" s="35">
        <v>48.3</v>
      </c>
      <c r="J1055" s="35">
        <v>421</v>
      </c>
      <c r="K1055" s="29">
        <f>SUM(L1055:O1055)</f>
        <v>7628063</v>
      </c>
      <c r="L1055" s="35">
        <v>0</v>
      </c>
      <c r="M1055" s="35">
        <v>0</v>
      </c>
      <c r="N1055" s="35">
        <v>0</v>
      </c>
      <c r="O1055" s="33">
        <v>7628063</v>
      </c>
      <c r="P1055" s="36">
        <f>K1055/H1055</f>
        <v>6985.4056776556772</v>
      </c>
      <c r="Q1055" s="29">
        <v>9673</v>
      </c>
      <c r="R1055" s="50" t="s">
        <v>77</v>
      </c>
      <c r="S1055" s="10"/>
      <c r="T1055" s="10"/>
      <c r="U1055" s="10"/>
    </row>
    <row r="1056" spans="1:21" ht="30" customHeight="1" x14ac:dyDescent="0.25">
      <c r="A1056" s="116" t="s">
        <v>1911</v>
      </c>
      <c r="B1056" s="116"/>
      <c r="C1056" s="116"/>
      <c r="D1056" s="116"/>
      <c r="E1056" s="116"/>
      <c r="F1056" s="116"/>
      <c r="G1056" s="116"/>
      <c r="H1056" s="116"/>
      <c r="I1056" s="116"/>
      <c r="J1056" s="116"/>
      <c r="K1056" s="116"/>
      <c r="L1056" s="116"/>
      <c r="M1056" s="116"/>
      <c r="N1056" s="116"/>
      <c r="O1056" s="116"/>
      <c r="P1056" s="116"/>
      <c r="Q1056" s="116"/>
      <c r="R1056" s="116"/>
    </row>
    <row r="1057" spans="1:21" ht="39.950000000000003" customHeight="1" x14ac:dyDescent="0.25">
      <c r="A1057" s="118" t="s">
        <v>888</v>
      </c>
      <c r="B1057" s="118"/>
      <c r="C1057" s="56" t="s">
        <v>30</v>
      </c>
      <c r="D1057" s="56" t="s">
        <v>30</v>
      </c>
      <c r="E1057" s="56" t="s">
        <v>30</v>
      </c>
      <c r="F1057" s="103" t="s">
        <v>30</v>
      </c>
      <c r="G1057" s="103" t="s">
        <v>30</v>
      </c>
      <c r="H1057" s="104">
        <f t="shared" ref="H1057:N1057" si="122">SUM(H1058:H1059)</f>
        <v>9321.6</v>
      </c>
      <c r="I1057" s="104">
        <f t="shared" si="122"/>
        <v>98.45</v>
      </c>
      <c r="J1057" s="104">
        <f t="shared" si="122"/>
        <v>6551.2</v>
      </c>
      <c r="K1057" s="104">
        <f t="shared" si="122"/>
        <v>21908190</v>
      </c>
      <c r="L1057" s="104">
        <f t="shared" si="122"/>
        <v>0</v>
      </c>
      <c r="M1057" s="104">
        <f t="shared" si="122"/>
        <v>0</v>
      </c>
      <c r="N1057" s="104">
        <f t="shared" si="122"/>
        <v>0</v>
      </c>
      <c r="O1057" s="104">
        <f>SUM(O1058:O1059)</f>
        <v>21908190</v>
      </c>
      <c r="P1057" s="105">
        <f>K1057/H1057</f>
        <v>2350.260684860968</v>
      </c>
      <c r="Q1057" s="106" t="s">
        <v>30</v>
      </c>
      <c r="R1057" s="107" t="s">
        <v>30</v>
      </c>
    </row>
    <row r="1058" spans="1:21" s="3" customFormat="1" ht="23.1" customHeight="1" x14ac:dyDescent="0.25">
      <c r="A1058" s="39" t="s">
        <v>1946</v>
      </c>
      <c r="B1058" s="47" t="s">
        <v>885</v>
      </c>
      <c r="C1058" s="39">
        <v>1969</v>
      </c>
      <c r="D1058" s="39" t="s">
        <v>29</v>
      </c>
      <c r="E1058" s="39" t="s">
        <v>28</v>
      </c>
      <c r="F1058" s="39">
        <v>3</v>
      </c>
      <c r="G1058" s="39">
        <v>2</v>
      </c>
      <c r="H1058" s="33">
        <v>1440</v>
      </c>
      <c r="I1058" s="33">
        <v>98.45</v>
      </c>
      <c r="J1058" s="33">
        <v>851.7</v>
      </c>
      <c r="K1058" s="29">
        <f>SUM(L1058:O1058)</f>
        <v>3694880</v>
      </c>
      <c r="L1058" s="33">
        <v>0</v>
      </c>
      <c r="M1058" s="33">
        <v>0</v>
      </c>
      <c r="N1058" s="33">
        <v>0</v>
      </c>
      <c r="O1058" s="33">
        <v>3694880</v>
      </c>
      <c r="P1058" s="36">
        <f>K1058/H1058</f>
        <v>2565.8888888888887</v>
      </c>
      <c r="Q1058" s="29">
        <v>9673</v>
      </c>
      <c r="R1058" s="50" t="s">
        <v>77</v>
      </c>
      <c r="S1058" s="10"/>
      <c r="T1058" s="10"/>
      <c r="U1058" s="10"/>
    </row>
    <row r="1059" spans="1:21" s="3" customFormat="1" ht="23.1" customHeight="1" x14ac:dyDescent="0.25">
      <c r="A1059" s="39" t="s">
        <v>1947</v>
      </c>
      <c r="B1059" s="47" t="s">
        <v>886</v>
      </c>
      <c r="C1059" s="39">
        <v>1980</v>
      </c>
      <c r="D1059" s="39" t="s">
        <v>29</v>
      </c>
      <c r="E1059" s="39" t="s">
        <v>28</v>
      </c>
      <c r="F1059" s="41">
        <v>5</v>
      </c>
      <c r="G1059" s="41">
        <v>8</v>
      </c>
      <c r="H1059" s="33">
        <v>7881.6</v>
      </c>
      <c r="I1059" s="33">
        <v>0</v>
      </c>
      <c r="J1059" s="33">
        <v>5699.5</v>
      </c>
      <c r="K1059" s="29">
        <f>SUM(L1059:O1059)</f>
        <v>18213310</v>
      </c>
      <c r="L1059" s="33">
        <v>0</v>
      </c>
      <c r="M1059" s="33">
        <v>0</v>
      </c>
      <c r="N1059" s="33">
        <v>0</v>
      </c>
      <c r="O1059" s="33">
        <v>18213310</v>
      </c>
      <c r="P1059" s="36">
        <f>K1059/H1059</f>
        <v>2310.8645452699957</v>
      </c>
      <c r="Q1059" s="29">
        <v>9673</v>
      </c>
      <c r="R1059" s="50" t="s">
        <v>78</v>
      </c>
      <c r="S1059" s="10"/>
      <c r="T1059" s="10"/>
      <c r="U1059" s="10"/>
    </row>
    <row r="1060" spans="1:21" ht="30" customHeight="1" x14ac:dyDescent="0.25">
      <c r="A1060" s="116" t="s">
        <v>1912</v>
      </c>
      <c r="B1060" s="116"/>
      <c r="C1060" s="116"/>
      <c r="D1060" s="116"/>
      <c r="E1060" s="116"/>
      <c r="F1060" s="116"/>
      <c r="G1060" s="116"/>
      <c r="H1060" s="116"/>
      <c r="I1060" s="116"/>
      <c r="J1060" s="116"/>
      <c r="K1060" s="116"/>
      <c r="L1060" s="116"/>
      <c r="M1060" s="116"/>
      <c r="N1060" s="116"/>
      <c r="O1060" s="116"/>
      <c r="P1060" s="116"/>
      <c r="Q1060" s="116"/>
      <c r="R1060" s="116"/>
    </row>
    <row r="1061" spans="1:21" ht="39.950000000000003" customHeight="1" x14ac:dyDescent="0.25">
      <c r="A1061" s="118" t="s">
        <v>889</v>
      </c>
      <c r="B1061" s="118"/>
      <c r="C1061" s="56" t="s">
        <v>30</v>
      </c>
      <c r="D1061" s="56" t="s">
        <v>30</v>
      </c>
      <c r="E1061" s="56" t="s">
        <v>30</v>
      </c>
      <c r="F1061" s="103" t="s">
        <v>30</v>
      </c>
      <c r="G1061" s="103" t="s">
        <v>30</v>
      </c>
      <c r="H1061" s="104">
        <f t="shared" ref="H1061:N1061" si="123">SUM(H1062)</f>
        <v>972.4</v>
      </c>
      <c r="I1061" s="104">
        <f t="shared" si="123"/>
        <v>0</v>
      </c>
      <c r="J1061" s="104">
        <f t="shared" si="123"/>
        <v>709.8</v>
      </c>
      <c r="K1061" s="104">
        <f t="shared" si="123"/>
        <v>3115000</v>
      </c>
      <c r="L1061" s="104">
        <f t="shared" si="123"/>
        <v>0</v>
      </c>
      <c r="M1061" s="104">
        <f t="shared" si="123"/>
        <v>0</v>
      </c>
      <c r="N1061" s="104">
        <f t="shared" si="123"/>
        <v>0</v>
      </c>
      <c r="O1061" s="104">
        <f>SUM(O1062)</f>
        <v>3115000</v>
      </c>
      <c r="P1061" s="105">
        <f>K1061/H1061</f>
        <v>3203.4142328259977</v>
      </c>
      <c r="Q1061" s="106" t="s">
        <v>30</v>
      </c>
      <c r="R1061" s="107" t="s">
        <v>30</v>
      </c>
    </row>
    <row r="1062" spans="1:21" s="3" customFormat="1" ht="23.1" customHeight="1" x14ac:dyDescent="0.25">
      <c r="A1062" s="39" t="s">
        <v>1948</v>
      </c>
      <c r="B1062" s="47" t="s">
        <v>883</v>
      </c>
      <c r="C1062" s="39">
        <v>1983</v>
      </c>
      <c r="D1062" s="39" t="s">
        <v>29</v>
      </c>
      <c r="E1062" s="39" t="s">
        <v>31</v>
      </c>
      <c r="F1062" s="48">
        <v>3</v>
      </c>
      <c r="G1062" s="48">
        <v>2</v>
      </c>
      <c r="H1062" s="35">
        <v>972.4</v>
      </c>
      <c r="I1062" s="35">
        <v>0</v>
      </c>
      <c r="J1062" s="35">
        <v>709.8</v>
      </c>
      <c r="K1062" s="29">
        <f>SUM(L1062:O1062)</f>
        <v>3115000</v>
      </c>
      <c r="L1062" s="35">
        <v>0</v>
      </c>
      <c r="M1062" s="35">
        <v>0</v>
      </c>
      <c r="N1062" s="35">
        <v>0</v>
      </c>
      <c r="O1062" s="33">
        <v>3115000</v>
      </c>
      <c r="P1062" s="36">
        <f>K1062/H1062</f>
        <v>3203.4142328259977</v>
      </c>
      <c r="Q1062" s="29">
        <v>9673</v>
      </c>
      <c r="R1062" s="50" t="s">
        <v>77</v>
      </c>
      <c r="S1062" s="10"/>
      <c r="T1062" s="10"/>
      <c r="U1062" s="10"/>
    </row>
    <row r="1063" spans="1:21" ht="30" customHeight="1" x14ac:dyDescent="0.25">
      <c r="A1063" s="116" t="s">
        <v>1913</v>
      </c>
      <c r="B1063" s="116"/>
      <c r="C1063" s="116"/>
      <c r="D1063" s="116"/>
      <c r="E1063" s="116"/>
      <c r="F1063" s="116"/>
      <c r="G1063" s="116"/>
      <c r="H1063" s="116"/>
      <c r="I1063" s="116"/>
      <c r="J1063" s="116"/>
      <c r="K1063" s="116"/>
      <c r="L1063" s="116"/>
      <c r="M1063" s="116"/>
      <c r="N1063" s="116"/>
      <c r="O1063" s="116"/>
      <c r="P1063" s="116"/>
      <c r="Q1063" s="116"/>
      <c r="R1063" s="116"/>
    </row>
    <row r="1064" spans="1:21" ht="39.950000000000003" customHeight="1" x14ac:dyDescent="0.25">
      <c r="A1064" s="118" t="s">
        <v>928</v>
      </c>
      <c r="B1064" s="118"/>
      <c r="C1064" s="56" t="s">
        <v>30</v>
      </c>
      <c r="D1064" s="56" t="s">
        <v>30</v>
      </c>
      <c r="E1064" s="56" t="s">
        <v>30</v>
      </c>
      <c r="F1064" s="103" t="s">
        <v>30</v>
      </c>
      <c r="G1064" s="103" t="s">
        <v>30</v>
      </c>
      <c r="H1064" s="104">
        <f t="shared" ref="H1064:N1064" si="124">SUM(H1065:H1104)</f>
        <v>93017.499999999985</v>
      </c>
      <c r="I1064" s="104">
        <f t="shared" si="124"/>
        <v>18673.599999999995</v>
      </c>
      <c r="J1064" s="104">
        <f t="shared" si="124"/>
        <v>71380.600000000006</v>
      </c>
      <c r="K1064" s="104">
        <f t="shared" si="124"/>
        <v>311196366.43000007</v>
      </c>
      <c r="L1064" s="104">
        <f t="shared" si="124"/>
        <v>0</v>
      </c>
      <c r="M1064" s="104">
        <f t="shared" si="124"/>
        <v>0</v>
      </c>
      <c r="N1064" s="104">
        <f t="shared" si="124"/>
        <v>0</v>
      </c>
      <c r="O1064" s="104">
        <f>SUM(O1065:O1104)</f>
        <v>311196366.43000007</v>
      </c>
      <c r="P1064" s="105">
        <f>K1064/H1064</f>
        <v>3345.5679461391687</v>
      </c>
      <c r="Q1064" s="106" t="s">
        <v>30</v>
      </c>
      <c r="R1064" s="107" t="s">
        <v>30</v>
      </c>
    </row>
    <row r="1065" spans="1:21" s="3" customFormat="1" ht="23.1" customHeight="1" x14ac:dyDescent="0.25">
      <c r="A1065" s="50" t="s">
        <v>1949</v>
      </c>
      <c r="B1065" s="47" t="s">
        <v>890</v>
      </c>
      <c r="C1065" s="37">
        <v>1986</v>
      </c>
      <c r="D1065" s="50" t="s">
        <v>29</v>
      </c>
      <c r="E1065" s="50" t="s">
        <v>929</v>
      </c>
      <c r="F1065" s="50" t="s">
        <v>930</v>
      </c>
      <c r="G1065" s="50" t="s">
        <v>310</v>
      </c>
      <c r="H1065" s="33">
        <v>7294.7</v>
      </c>
      <c r="I1065" s="33">
        <v>1682.3</v>
      </c>
      <c r="J1065" s="33">
        <v>5612.4</v>
      </c>
      <c r="K1065" s="29">
        <f t="shared" ref="K1065:K1104" si="125">SUM(L1065:O1065)</f>
        <v>3033380</v>
      </c>
      <c r="L1065" s="33">
        <v>0</v>
      </c>
      <c r="M1065" s="33">
        <v>0</v>
      </c>
      <c r="N1065" s="33">
        <v>0</v>
      </c>
      <c r="O1065" s="54">
        <v>3033380</v>
      </c>
      <c r="P1065" s="36">
        <f t="shared" ref="P1065:P1104" si="126">K1065/H1065</f>
        <v>415.83341330006721</v>
      </c>
      <c r="Q1065" s="29">
        <v>9673</v>
      </c>
      <c r="R1065" s="59" t="s">
        <v>77</v>
      </c>
      <c r="S1065" s="10"/>
      <c r="T1065" s="10"/>
      <c r="U1065" s="10"/>
    </row>
    <row r="1066" spans="1:21" s="3" customFormat="1" ht="23.1" customHeight="1" x14ac:dyDescent="0.25">
      <c r="A1066" s="50" t="s">
        <v>1950</v>
      </c>
      <c r="B1066" s="47" t="s">
        <v>891</v>
      </c>
      <c r="C1066" s="46">
        <v>1985</v>
      </c>
      <c r="D1066" s="50" t="s">
        <v>29</v>
      </c>
      <c r="E1066" s="50" t="s">
        <v>31</v>
      </c>
      <c r="F1066" s="48">
        <v>9</v>
      </c>
      <c r="G1066" s="48">
        <v>4</v>
      </c>
      <c r="H1066" s="66">
        <v>9875.7000000000007</v>
      </c>
      <c r="I1066" s="66">
        <v>2297.9</v>
      </c>
      <c r="J1066" s="66">
        <v>7577.8</v>
      </c>
      <c r="K1066" s="29">
        <f t="shared" si="125"/>
        <v>4028000</v>
      </c>
      <c r="L1066" s="66">
        <v>0</v>
      </c>
      <c r="M1066" s="66">
        <v>0</v>
      </c>
      <c r="N1066" s="66">
        <v>0</v>
      </c>
      <c r="O1066" s="82">
        <v>4028000</v>
      </c>
      <c r="P1066" s="36">
        <f t="shared" si="126"/>
        <v>407.8698218860435</v>
      </c>
      <c r="Q1066" s="29">
        <v>9673</v>
      </c>
      <c r="R1066" s="59" t="s">
        <v>77</v>
      </c>
      <c r="S1066" s="10"/>
      <c r="T1066" s="10"/>
      <c r="U1066" s="10"/>
    </row>
    <row r="1067" spans="1:21" s="3" customFormat="1" ht="23.1" customHeight="1" x14ac:dyDescent="0.25">
      <c r="A1067" s="50" t="s">
        <v>1951</v>
      </c>
      <c r="B1067" s="47" t="s">
        <v>892</v>
      </c>
      <c r="C1067" s="39">
        <v>1995</v>
      </c>
      <c r="D1067" s="50" t="s">
        <v>29</v>
      </c>
      <c r="E1067" s="50" t="s">
        <v>929</v>
      </c>
      <c r="F1067" s="48">
        <v>10</v>
      </c>
      <c r="G1067" s="48">
        <v>5</v>
      </c>
      <c r="H1067" s="35">
        <v>13648.9</v>
      </c>
      <c r="I1067" s="35">
        <v>2949.3</v>
      </c>
      <c r="J1067" s="35">
        <v>10699.6</v>
      </c>
      <c r="K1067" s="29">
        <f t="shared" si="125"/>
        <v>4978400</v>
      </c>
      <c r="L1067" s="35">
        <v>0</v>
      </c>
      <c r="M1067" s="35">
        <v>0</v>
      </c>
      <c r="N1067" s="35">
        <v>0</v>
      </c>
      <c r="O1067" s="54">
        <v>4978400</v>
      </c>
      <c r="P1067" s="36">
        <f t="shared" si="126"/>
        <v>364.74734227666698</v>
      </c>
      <c r="Q1067" s="29">
        <v>9673</v>
      </c>
      <c r="R1067" s="59" t="s">
        <v>77</v>
      </c>
      <c r="S1067" s="10"/>
      <c r="T1067" s="10"/>
      <c r="U1067" s="69"/>
    </row>
    <row r="1068" spans="1:21" s="3" customFormat="1" ht="23.1" customHeight="1" x14ac:dyDescent="0.25">
      <c r="A1068" s="50" t="s">
        <v>1952</v>
      </c>
      <c r="B1068" s="47" t="s">
        <v>893</v>
      </c>
      <c r="C1068" s="39">
        <v>1984</v>
      </c>
      <c r="D1068" s="46" t="s">
        <v>29</v>
      </c>
      <c r="E1068" s="46" t="s">
        <v>28</v>
      </c>
      <c r="F1068" s="48">
        <v>5</v>
      </c>
      <c r="G1068" s="48">
        <v>8</v>
      </c>
      <c r="H1068" s="35">
        <v>6762.2</v>
      </c>
      <c r="I1068" s="35">
        <v>1762</v>
      </c>
      <c r="J1068" s="35">
        <v>5000.2</v>
      </c>
      <c r="K1068" s="29">
        <f t="shared" si="125"/>
        <v>5115020</v>
      </c>
      <c r="L1068" s="35">
        <v>0</v>
      </c>
      <c r="M1068" s="35">
        <v>0</v>
      </c>
      <c r="N1068" s="35">
        <v>0</v>
      </c>
      <c r="O1068" s="54">
        <v>5115020</v>
      </c>
      <c r="P1068" s="36">
        <f t="shared" si="126"/>
        <v>756.41359320931065</v>
      </c>
      <c r="Q1068" s="29">
        <v>9673</v>
      </c>
      <c r="R1068" s="59" t="s">
        <v>77</v>
      </c>
      <c r="S1068" s="10"/>
      <c r="T1068" s="10"/>
      <c r="U1068" s="10"/>
    </row>
    <row r="1069" spans="1:21" s="3" customFormat="1" ht="23.1" customHeight="1" x14ac:dyDescent="0.25">
      <c r="A1069" s="50" t="s">
        <v>1953</v>
      </c>
      <c r="B1069" s="47" t="s">
        <v>896</v>
      </c>
      <c r="C1069" s="39">
        <v>1954</v>
      </c>
      <c r="D1069" s="46" t="s">
        <v>29</v>
      </c>
      <c r="E1069" s="46" t="s">
        <v>28</v>
      </c>
      <c r="F1069" s="48">
        <v>3</v>
      </c>
      <c r="G1069" s="48">
        <v>3</v>
      </c>
      <c r="H1069" s="36">
        <v>1850</v>
      </c>
      <c r="I1069" s="36">
        <v>70.7</v>
      </c>
      <c r="J1069" s="36">
        <v>1609.3</v>
      </c>
      <c r="K1069" s="29">
        <f t="shared" si="125"/>
        <v>4602450</v>
      </c>
      <c r="L1069" s="36">
        <v>0</v>
      </c>
      <c r="M1069" s="36">
        <v>0</v>
      </c>
      <c r="N1069" s="36">
        <v>0</v>
      </c>
      <c r="O1069" s="42">
        <v>4602450</v>
      </c>
      <c r="P1069" s="36">
        <f t="shared" si="126"/>
        <v>2487.8108108108108</v>
      </c>
      <c r="Q1069" s="29">
        <v>9673</v>
      </c>
      <c r="R1069" s="59" t="s">
        <v>77</v>
      </c>
      <c r="S1069" s="10"/>
      <c r="T1069" s="10"/>
      <c r="U1069" s="10"/>
    </row>
    <row r="1070" spans="1:21" s="3" customFormat="1" ht="23.1" customHeight="1" x14ac:dyDescent="0.25">
      <c r="A1070" s="50" t="s">
        <v>1954</v>
      </c>
      <c r="B1070" s="47" t="s">
        <v>897</v>
      </c>
      <c r="C1070" s="39">
        <v>1954</v>
      </c>
      <c r="D1070" s="46" t="s">
        <v>29</v>
      </c>
      <c r="E1070" s="46" t="s">
        <v>28</v>
      </c>
      <c r="F1070" s="48">
        <v>3</v>
      </c>
      <c r="G1070" s="48">
        <v>3</v>
      </c>
      <c r="H1070" s="36">
        <v>2571.3000000000002</v>
      </c>
      <c r="I1070" s="36">
        <v>546.29999999999995</v>
      </c>
      <c r="J1070" s="36">
        <v>2025</v>
      </c>
      <c r="K1070" s="29">
        <f t="shared" si="125"/>
        <v>6560000</v>
      </c>
      <c r="L1070" s="36">
        <v>0</v>
      </c>
      <c r="M1070" s="36">
        <v>0</v>
      </c>
      <c r="N1070" s="36">
        <v>0</v>
      </c>
      <c r="O1070" s="42">
        <v>6560000</v>
      </c>
      <c r="P1070" s="36">
        <f t="shared" si="126"/>
        <v>2551.2386730447633</v>
      </c>
      <c r="Q1070" s="29">
        <v>9673</v>
      </c>
      <c r="R1070" s="59" t="s">
        <v>77</v>
      </c>
      <c r="S1070" s="69"/>
      <c r="T1070" s="69"/>
      <c r="U1070" s="10"/>
    </row>
    <row r="1071" spans="1:21" s="3" customFormat="1" ht="23.1" customHeight="1" x14ac:dyDescent="0.25">
      <c r="A1071" s="50" t="s">
        <v>1955</v>
      </c>
      <c r="B1071" s="47" t="s">
        <v>898</v>
      </c>
      <c r="C1071" s="39">
        <v>1952</v>
      </c>
      <c r="D1071" s="46" t="s">
        <v>29</v>
      </c>
      <c r="E1071" s="46" t="s">
        <v>28</v>
      </c>
      <c r="F1071" s="48">
        <v>3</v>
      </c>
      <c r="G1071" s="48">
        <v>3</v>
      </c>
      <c r="H1071" s="36">
        <v>1805</v>
      </c>
      <c r="I1071" s="36">
        <v>589.6</v>
      </c>
      <c r="J1071" s="36">
        <v>1205.8</v>
      </c>
      <c r="K1071" s="29">
        <f t="shared" si="125"/>
        <v>4628500</v>
      </c>
      <c r="L1071" s="36">
        <v>0</v>
      </c>
      <c r="M1071" s="36">
        <v>0</v>
      </c>
      <c r="N1071" s="36">
        <v>0</v>
      </c>
      <c r="O1071" s="42">
        <v>4628500</v>
      </c>
      <c r="P1071" s="36">
        <f t="shared" si="126"/>
        <v>2564.2659279778395</v>
      </c>
      <c r="Q1071" s="29">
        <v>9673</v>
      </c>
      <c r="R1071" s="59" t="s">
        <v>77</v>
      </c>
      <c r="S1071" s="69"/>
      <c r="T1071" s="10"/>
      <c r="U1071" s="10"/>
    </row>
    <row r="1072" spans="1:21" s="3" customFormat="1" ht="23.1" customHeight="1" x14ac:dyDescent="0.25">
      <c r="A1072" s="50" t="s">
        <v>1956</v>
      </c>
      <c r="B1072" s="47" t="s">
        <v>899</v>
      </c>
      <c r="C1072" s="39">
        <v>1956</v>
      </c>
      <c r="D1072" s="46" t="s">
        <v>29</v>
      </c>
      <c r="E1072" s="46" t="s">
        <v>28</v>
      </c>
      <c r="F1072" s="48">
        <v>3</v>
      </c>
      <c r="G1072" s="48">
        <v>3</v>
      </c>
      <c r="H1072" s="36">
        <v>1960.1</v>
      </c>
      <c r="I1072" s="36">
        <v>372</v>
      </c>
      <c r="J1072" s="36">
        <v>1002.1</v>
      </c>
      <c r="K1072" s="29">
        <f t="shared" si="125"/>
        <v>4628500</v>
      </c>
      <c r="L1072" s="36">
        <v>0</v>
      </c>
      <c r="M1072" s="36">
        <v>0</v>
      </c>
      <c r="N1072" s="36">
        <v>0</v>
      </c>
      <c r="O1072" s="42">
        <v>4628500</v>
      </c>
      <c r="P1072" s="36">
        <f t="shared" si="126"/>
        <v>2361.3591143309018</v>
      </c>
      <c r="Q1072" s="29">
        <v>9673</v>
      </c>
      <c r="R1072" s="59" t="s">
        <v>77</v>
      </c>
      <c r="S1072" s="10"/>
      <c r="T1072" s="10"/>
      <c r="U1072" s="10"/>
    </row>
    <row r="1073" spans="1:21" s="3" customFormat="1" ht="23.1" customHeight="1" x14ac:dyDescent="0.25">
      <c r="A1073" s="50" t="s">
        <v>1957</v>
      </c>
      <c r="B1073" s="47" t="s">
        <v>894</v>
      </c>
      <c r="C1073" s="39">
        <v>1955</v>
      </c>
      <c r="D1073" s="46" t="s">
        <v>29</v>
      </c>
      <c r="E1073" s="46" t="s">
        <v>28</v>
      </c>
      <c r="F1073" s="48">
        <v>3</v>
      </c>
      <c r="G1073" s="48">
        <v>3</v>
      </c>
      <c r="H1073" s="35">
        <v>1904.3</v>
      </c>
      <c r="I1073" s="35">
        <v>111.8</v>
      </c>
      <c r="J1073" s="35">
        <v>1099.7</v>
      </c>
      <c r="K1073" s="29">
        <f>SUM(L1073:O1073)</f>
        <v>4628500</v>
      </c>
      <c r="L1073" s="35">
        <v>0</v>
      </c>
      <c r="M1073" s="35">
        <v>0</v>
      </c>
      <c r="N1073" s="35">
        <v>0</v>
      </c>
      <c r="O1073" s="54">
        <v>4628500</v>
      </c>
      <c r="P1073" s="36">
        <f>K1073/H1073</f>
        <v>2430.5519088378933</v>
      </c>
      <c r="Q1073" s="29">
        <v>9673</v>
      </c>
      <c r="R1073" s="59" t="s">
        <v>77</v>
      </c>
      <c r="S1073" s="10"/>
      <c r="T1073" s="10"/>
      <c r="U1073" s="10"/>
    </row>
    <row r="1074" spans="1:21" s="3" customFormat="1" ht="23.1" customHeight="1" x14ac:dyDescent="0.25">
      <c r="A1074" s="142" t="s">
        <v>1958</v>
      </c>
      <c r="B1074" s="127" t="s">
        <v>895</v>
      </c>
      <c r="C1074" s="115">
        <v>1959</v>
      </c>
      <c r="D1074" s="120" t="s">
        <v>29</v>
      </c>
      <c r="E1074" s="120" t="s">
        <v>28</v>
      </c>
      <c r="F1074" s="121">
        <v>2</v>
      </c>
      <c r="G1074" s="121">
        <v>1</v>
      </c>
      <c r="H1074" s="140">
        <v>281</v>
      </c>
      <c r="I1074" s="140">
        <v>140</v>
      </c>
      <c r="J1074" s="140">
        <v>141</v>
      </c>
      <c r="K1074" s="29">
        <f>SUM(L1074:O1074)</f>
        <v>300000</v>
      </c>
      <c r="L1074" s="35">
        <v>0</v>
      </c>
      <c r="M1074" s="35">
        <v>0</v>
      </c>
      <c r="N1074" s="35">
        <v>0</v>
      </c>
      <c r="O1074" s="54">
        <v>300000</v>
      </c>
      <c r="P1074" s="36">
        <f>K1074/H1074</f>
        <v>1067.6156583629893</v>
      </c>
      <c r="Q1074" s="29">
        <v>9673</v>
      </c>
      <c r="R1074" s="59" t="s">
        <v>77</v>
      </c>
      <c r="S1074" s="10"/>
      <c r="T1074" s="10"/>
      <c r="U1074" s="10"/>
    </row>
    <row r="1075" spans="1:21" ht="23.1" customHeight="1" x14ac:dyDescent="0.25">
      <c r="A1075" s="142"/>
      <c r="B1075" s="127"/>
      <c r="C1075" s="115"/>
      <c r="D1075" s="120"/>
      <c r="E1075" s="120"/>
      <c r="F1075" s="121"/>
      <c r="G1075" s="121"/>
      <c r="H1075" s="140"/>
      <c r="I1075" s="140"/>
      <c r="J1075" s="140"/>
      <c r="K1075" s="29">
        <f>SUM(L1075:O1075)</f>
        <v>3779611.5</v>
      </c>
      <c r="L1075" s="35">
        <v>0</v>
      </c>
      <c r="M1075" s="35">
        <v>0</v>
      </c>
      <c r="N1075" s="35">
        <v>0</v>
      </c>
      <c r="O1075" s="54">
        <v>3779611.5</v>
      </c>
      <c r="P1075" s="36">
        <f>K1075/H1074</f>
        <v>13450.574733096086</v>
      </c>
      <c r="Q1075" s="29">
        <v>9673</v>
      </c>
      <c r="R1075" s="59" t="s">
        <v>78</v>
      </c>
    </row>
    <row r="1076" spans="1:21" ht="23.1" customHeight="1" x14ac:dyDescent="0.25">
      <c r="A1076" s="46" t="s">
        <v>1959</v>
      </c>
      <c r="B1076" s="47" t="s">
        <v>1824</v>
      </c>
      <c r="C1076" s="39">
        <v>1953</v>
      </c>
      <c r="D1076" s="39" t="s">
        <v>29</v>
      </c>
      <c r="E1076" s="39" t="s">
        <v>28</v>
      </c>
      <c r="F1076" s="41">
        <v>2</v>
      </c>
      <c r="G1076" s="41">
        <v>2</v>
      </c>
      <c r="H1076" s="22">
        <v>900.1</v>
      </c>
      <c r="I1076" s="22">
        <v>831</v>
      </c>
      <c r="J1076" s="22">
        <v>630.29999999999995</v>
      </c>
      <c r="K1076" s="22">
        <f>SUM(L1076:O1076)</f>
        <v>6695990</v>
      </c>
      <c r="L1076" s="22">
        <v>0</v>
      </c>
      <c r="M1076" s="22">
        <v>0</v>
      </c>
      <c r="N1076" s="22">
        <v>0</v>
      </c>
      <c r="O1076" s="22">
        <v>6695990</v>
      </c>
      <c r="P1076" s="22">
        <f t="shared" si="126"/>
        <v>7439.1623152983002</v>
      </c>
      <c r="Q1076" s="22">
        <v>9673</v>
      </c>
      <c r="R1076" s="50" t="s">
        <v>77</v>
      </c>
    </row>
    <row r="1077" spans="1:21" s="3" customFormat="1" ht="23.1" customHeight="1" x14ac:dyDescent="0.25">
      <c r="A1077" s="46" t="s">
        <v>1960</v>
      </c>
      <c r="B1077" s="47" t="s">
        <v>900</v>
      </c>
      <c r="C1077" s="39">
        <v>1960</v>
      </c>
      <c r="D1077" s="46" t="s">
        <v>29</v>
      </c>
      <c r="E1077" s="46" t="s">
        <v>28</v>
      </c>
      <c r="F1077" s="48">
        <v>2</v>
      </c>
      <c r="G1077" s="48">
        <v>2</v>
      </c>
      <c r="H1077" s="36">
        <v>667.4</v>
      </c>
      <c r="I1077" s="36">
        <v>110.4</v>
      </c>
      <c r="J1077" s="36">
        <v>557</v>
      </c>
      <c r="K1077" s="29">
        <f t="shared" si="125"/>
        <v>7758044.7999999998</v>
      </c>
      <c r="L1077" s="36">
        <v>0</v>
      </c>
      <c r="M1077" s="36">
        <v>0</v>
      </c>
      <c r="N1077" s="36">
        <v>0</v>
      </c>
      <c r="O1077" s="42">
        <v>7758044.7999999998</v>
      </c>
      <c r="P1077" s="36">
        <f t="shared" si="126"/>
        <v>11624.280491459394</v>
      </c>
      <c r="Q1077" s="29">
        <v>9673</v>
      </c>
      <c r="R1077" s="59" t="s">
        <v>78</v>
      </c>
      <c r="S1077" s="10"/>
      <c r="T1077" s="10"/>
      <c r="U1077" s="10"/>
    </row>
    <row r="1078" spans="1:21" s="3" customFormat="1" ht="23.1" customHeight="1" x14ac:dyDescent="0.25">
      <c r="A1078" s="46" t="s">
        <v>1961</v>
      </c>
      <c r="B1078" s="47" t="s">
        <v>901</v>
      </c>
      <c r="C1078" s="39">
        <v>1960</v>
      </c>
      <c r="D1078" s="46" t="s">
        <v>29</v>
      </c>
      <c r="E1078" s="46" t="s">
        <v>28</v>
      </c>
      <c r="F1078" s="48">
        <v>2</v>
      </c>
      <c r="G1078" s="48">
        <v>2</v>
      </c>
      <c r="H1078" s="36">
        <v>698.1</v>
      </c>
      <c r="I1078" s="36">
        <v>30.7</v>
      </c>
      <c r="J1078" s="36">
        <v>667.4</v>
      </c>
      <c r="K1078" s="29">
        <f t="shared" si="125"/>
        <v>7851642.7000000002</v>
      </c>
      <c r="L1078" s="36">
        <v>0</v>
      </c>
      <c r="M1078" s="36">
        <v>0</v>
      </c>
      <c r="N1078" s="36">
        <v>0</v>
      </c>
      <c r="O1078" s="42">
        <v>7851642.7000000002</v>
      </c>
      <c r="P1078" s="36">
        <f t="shared" si="126"/>
        <v>11247.160435467698</v>
      </c>
      <c r="Q1078" s="29">
        <v>9673</v>
      </c>
      <c r="R1078" s="59" t="s">
        <v>78</v>
      </c>
      <c r="S1078" s="10"/>
      <c r="T1078" s="10"/>
      <c r="U1078" s="10"/>
    </row>
    <row r="1079" spans="1:21" s="3" customFormat="1" ht="23.1" customHeight="1" x14ac:dyDescent="0.25">
      <c r="A1079" s="46" t="s">
        <v>1962</v>
      </c>
      <c r="B1079" s="47" t="s">
        <v>902</v>
      </c>
      <c r="C1079" s="46">
        <v>1959</v>
      </c>
      <c r="D1079" s="46" t="s">
        <v>29</v>
      </c>
      <c r="E1079" s="46" t="s">
        <v>28</v>
      </c>
      <c r="F1079" s="46">
        <v>2</v>
      </c>
      <c r="G1079" s="46">
        <v>2</v>
      </c>
      <c r="H1079" s="35">
        <v>677.6</v>
      </c>
      <c r="I1079" s="35">
        <v>49.4</v>
      </c>
      <c r="J1079" s="35">
        <v>628.20000000000005</v>
      </c>
      <c r="K1079" s="29">
        <f t="shared" si="125"/>
        <v>7793076.7000000002</v>
      </c>
      <c r="L1079" s="35">
        <v>0</v>
      </c>
      <c r="M1079" s="35">
        <v>0</v>
      </c>
      <c r="N1079" s="35">
        <v>0</v>
      </c>
      <c r="O1079" s="70">
        <v>7793076.7000000002</v>
      </c>
      <c r="P1079" s="36">
        <f t="shared" si="126"/>
        <v>11500.998671782763</v>
      </c>
      <c r="Q1079" s="29">
        <v>9673</v>
      </c>
      <c r="R1079" s="59" t="s">
        <v>78</v>
      </c>
      <c r="S1079" s="10"/>
      <c r="T1079" s="10"/>
      <c r="U1079" s="10"/>
    </row>
    <row r="1080" spans="1:21" s="3" customFormat="1" ht="23.1" customHeight="1" x14ac:dyDescent="0.25">
      <c r="A1080" s="46" t="s">
        <v>1963</v>
      </c>
      <c r="B1080" s="47" t="s">
        <v>903</v>
      </c>
      <c r="C1080" s="39">
        <v>1960</v>
      </c>
      <c r="D1080" s="46" t="s">
        <v>29</v>
      </c>
      <c r="E1080" s="46" t="s">
        <v>28</v>
      </c>
      <c r="F1080" s="41">
        <v>2</v>
      </c>
      <c r="G1080" s="41">
        <v>2</v>
      </c>
      <c r="H1080" s="33">
        <v>629.5</v>
      </c>
      <c r="I1080" s="33">
        <v>49.8</v>
      </c>
      <c r="J1080" s="33">
        <v>579.70000000000005</v>
      </c>
      <c r="K1080" s="29">
        <f t="shared" si="125"/>
        <v>7690702</v>
      </c>
      <c r="L1080" s="33">
        <v>0</v>
      </c>
      <c r="M1080" s="33">
        <v>0</v>
      </c>
      <c r="N1080" s="33">
        <v>0</v>
      </c>
      <c r="O1080" s="42">
        <v>7690702</v>
      </c>
      <c r="P1080" s="36">
        <f t="shared" si="126"/>
        <v>12217.159650516283</v>
      </c>
      <c r="Q1080" s="29">
        <v>9673</v>
      </c>
      <c r="R1080" s="59" t="s">
        <v>78</v>
      </c>
      <c r="S1080" s="10"/>
      <c r="T1080" s="10"/>
      <c r="U1080" s="10"/>
    </row>
    <row r="1081" spans="1:21" s="3" customFormat="1" ht="23.1" customHeight="1" x14ac:dyDescent="0.25">
      <c r="A1081" s="46" t="s">
        <v>1964</v>
      </c>
      <c r="B1081" s="47" t="s">
        <v>904</v>
      </c>
      <c r="C1081" s="39">
        <v>1960</v>
      </c>
      <c r="D1081" s="46" t="s">
        <v>29</v>
      </c>
      <c r="E1081" s="46" t="s">
        <v>28</v>
      </c>
      <c r="F1081" s="41">
        <v>2</v>
      </c>
      <c r="G1081" s="41">
        <v>2</v>
      </c>
      <c r="H1081" s="33">
        <v>719.3</v>
      </c>
      <c r="I1081" s="33">
        <v>42.9</v>
      </c>
      <c r="J1081" s="33">
        <v>676.4</v>
      </c>
      <c r="K1081" s="29">
        <f t="shared" si="125"/>
        <v>7095635.5999999996</v>
      </c>
      <c r="L1081" s="33">
        <v>0</v>
      </c>
      <c r="M1081" s="33">
        <v>0</v>
      </c>
      <c r="N1081" s="33">
        <v>0</v>
      </c>
      <c r="O1081" s="42">
        <v>7095635.5999999996</v>
      </c>
      <c r="P1081" s="36">
        <f t="shared" si="126"/>
        <v>9864.6400667315447</v>
      </c>
      <c r="Q1081" s="29">
        <v>9673</v>
      </c>
      <c r="R1081" s="59" t="s">
        <v>79</v>
      </c>
      <c r="S1081" s="69"/>
      <c r="T1081" s="10"/>
      <c r="U1081" s="10"/>
    </row>
    <row r="1082" spans="1:21" s="3" customFormat="1" ht="23.1" customHeight="1" x14ac:dyDescent="0.25">
      <c r="A1082" s="46" t="s">
        <v>1965</v>
      </c>
      <c r="B1082" s="47" t="s">
        <v>905</v>
      </c>
      <c r="C1082" s="39">
        <v>1980</v>
      </c>
      <c r="D1082" s="46" t="s">
        <v>29</v>
      </c>
      <c r="E1082" s="46" t="s">
        <v>28</v>
      </c>
      <c r="F1082" s="41">
        <v>3</v>
      </c>
      <c r="G1082" s="41">
        <v>4</v>
      </c>
      <c r="H1082" s="33">
        <v>2909.9</v>
      </c>
      <c r="I1082" s="33">
        <v>430.5</v>
      </c>
      <c r="J1082" s="33">
        <v>2479.4</v>
      </c>
      <c r="K1082" s="29">
        <f t="shared" si="125"/>
        <v>18230631</v>
      </c>
      <c r="L1082" s="33">
        <v>0</v>
      </c>
      <c r="M1082" s="33">
        <v>0</v>
      </c>
      <c r="N1082" s="33">
        <v>0</v>
      </c>
      <c r="O1082" s="42">
        <v>18230631</v>
      </c>
      <c r="P1082" s="36">
        <f t="shared" si="126"/>
        <v>6265.03694285027</v>
      </c>
      <c r="Q1082" s="29">
        <v>9673</v>
      </c>
      <c r="R1082" s="59" t="s">
        <v>79</v>
      </c>
      <c r="S1082" s="10"/>
      <c r="T1082" s="10"/>
      <c r="U1082" s="10"/>
    </row>
    <row r="1083" spans="1:21" s="3" customFormat="1" ht="23.1" customHeight="1" x14ac:dyDescent="0.25">
      <c r="A1083" s="142" t="s">
        <v>1966</v>
      </c>
      <c r="B1083" s="127" t="s">
        <v>906</v>
      </c>
      <c r="C1083" s="115">
        <v>1954</v>
      </c>
      <c r="D1083" s="120" t="s">
        <v>29</v>
      </c>
      <c r="E1083" s="120" t="s">
        <v>28</v>
      </c>
      <c r="F1083" s="119">
        <v>4</v>
      </c>
      <c r="G1083" s="119">
        <v>4</v>
      </c>
      <c r="H1083" s="141">
        <v>3683.5</v>
      </c>
      <c r="I1083" s="141">
        <v>0</v>
      </c>
      <c r="J1083" s="141">
        <v>1143</v>
      </c>
      <c r="K1083" s="29">
        <f t="shared" si="125"/>
        <v>10148413.529999999</v>
      </c>
      <c r="L1083" s="33">
        <v>0</v>
      </c>
      <c r="M1083" s="33">
        <v>0</v>
      </c>
      <c r="N1083" s="33">
        <v>0</v>
      </c>
      <c r="O1083" s="42">
        <v>10148413.529999999</v>
      </c>
      <c r="P1083" s="36">
        <f t="shared" si="126"/>
        <v>2755.100727568888</v>
      </c>
      <c r="Q1083" s="29">
        <v>9673</v>
      </c>
      <c r="R1083" s="59" t="s">
        <v>77</v>
      </c>
      <c r="S1083" s="69"/>
      <c r="T1083" s="69"/>
      <c r="U1083" s="10"/>
    </row>
    <row r="1084" spans="1:21" s="3" customFormat="1" ht="23.1" customHeight="1" x14ac:dyDescent="0.25">
      <c r="A1084" s="142"/>
      <c r="B1084" s="127"/>
      <c r="C1084" s="115"/>
      <c r="D1084" s="120"/>
      <c r="E1084" s="120"/>
      <c r="F1084" s="119"/>
      <c r="G1084" s="119"/>
      <c r="H1084" s="141"/>
      <c r="I1084" s="141"/>
      <c r="J1084" s="141"/>
      <c r="K1084" s="29">
        <f>SUM(L1084:O1084)</f>
        <v>7103250</v>
      </c>
      <c r="L1084" s="33">
        <v>0</v>
      </c>
      <c r="M1084" s="33">
        <v>0</v>
      </c>
      <c r="N1084" s="33">
        <v>0</v>
      </c>
      <c r="O1084" s="42">
        <v>7103250</v>
      </c>
      <c r="P1084" s="36">
        <f>K1084/H1083</f>
        <v>1928.3969051174156</v>
      </c>
      <c r="Q1084" s="29">
        <v>9673</v>
      </c>
      <c r="R1084" s="59" t="s">
        <v>78</v>
      </c>
      <c r="S1084" s="69"/>
      <c r="T1084" s="69"/>
      <c r="U1084" s="10"/>
    </row>
    <row r="1085" spans="1:21" s="3" customFormat="1" ht="31.5" x14ac:dyDescent="0.25">
      <c r="A1085" s="50" t="s">
        <v>1967</v>
      </c>
      <c r="B1085" s="47" t="s">
        <v>907</v>
      </c>
      <c r="C1085" s="39">
        <v>1959</v>
      </c>
      <c r="D1085" s="46" t="s">
        <v>29</v>
      </c>
      <c r="E1085" s="39" t="s">
        <v>131</v>
      </c>
      <c r="F1085" s="41">
        <v>2</v>
      </c>
      <c r="G1085" s="41">
        <v>2</v>
      </c>
      <c r="H1085" s="22">
        <v>458.6</v>
      </c>
      <c r="I1085" s="22">
        <v>45.3</v>
      </c>
      <c r="J1085" s="22">
        <v>413.3</v>
      </c>
      <c r="K1085" s="29">
        <f t="shared" si="125"/>
        <v>4570610.2</v>
      </c>
      <c r="L1085" s="22">
        <v>0</v>
      </c>
      <c r="M1085" s="22">
        <v>0</v>
      </c>
      <c r="N1085" s="22">
        <v>0</v>
      </c>
      <c r="O1085" s="42">
        <v>4570610.2</v>
      </c>
      <c r="P1085" s="36">
        <f t="shared" si="126"/>
        <v>9966.4417793283901</v>
      </c>
      <c r="Q1085" s="29">
        <v>9673</v>
      </c>
      <c r="R1085" s="59" t="s">
        <v>78</v>
      </c>
      <c r="S1085" s="10"/>
      <c r="T1085" s="10"/>
      <c r="U1085" s="10"/>
    </row>
    <row r="1086" spans="1:21" s="3" customFormat="1" ht="23.1" customHeight="1" x14ac:dyDescent="0.25">
      <c r="A1086" s="50" t="s">
        <v>1968</v>
      </c>
      <c r="B1086" s="47" t="s">
        <v>908</v>
      </c>
      <c r="C1086" s="39">
        <v>1959</v>
      </c>
      <c r="D1086" s="46" t="s">
        <v>29</v>
      </c>
      <c r="E1086" s="46" t="s">
        <v>28</v>
      </c>
      <c r="F1086" s="41">
        <v>2</v>
      </c>
      <c r="G1086" s="41">
        <v>2</v>
      </c>
      <c r="H1086" s="22">
        <v>1032.4000000000001</v>
      </c>
      <c r="I1086" s="22">
        <v>237.8</v>
      </c>
      <c r="J1086" s="22">
        <v>794.6</v>
      </c>
      <c r="K1086" s="29">
        <f t="shared" si="125"/>
        <v>8481430.3000000007</v>
      </c>
      <c r="L1086" s="22">
        <v>0</v>
      </c>
      <c r="M1086" s="22">
        <v>0</v>
      </c>
      <c r="N1086" s="22">
        <v>0</v>
      </c>
      <c r="O1086" s="42">
        <v>8481430.3000000007</v>
      </c>
      <c r="P1086" s="36">
        <f t="shared" si="126"/>
        <v>8215.2560054242549</v>
      </c>
      <c r="Q1086" s="29">
        <v>9673</v>
      </c>
      <c r="R1086" s="59" t="s">
        <v>78</v>
      </c>
      <c r="S1086" s="10"/>
      <c r="T1086" s="10"/>
      <c r="U1086" s="10"/>
    </row>
    <row r="1087" spans="1:21" s="3" customFormat="1" ht="23.1" customHeight="1" x14ac:dyDescent="0.25">
      <c r="A1087" s="50" t="s">
        <v>1969</v>
      </c>
      <c r="B1087" s="47" t="s">
        <v>916</v>
      </c>
      <c r="C1087" s="46">
        <v>1960</v>
      </c>
      <c r="D1087" s="46" t="s">
        <v>29</v>
      </c>
      <c r="E1087" s="46" t="s">
        <v>28</v>
      </c>
      <c r="F1087" s="46">
        <v>3</v>
      </c>
      <c r="G1087" s="46">
        <v>2</v>
      </c>
      <c r="H1087" s="35">
        <v>2195.4</v>
      </c>
      <c r="I1087" s="35">
        <v>570</v>
      </c>
      <c r="J1087" s="35">
        <v>1625.4</v>
      </c>
      <c r="K1087" s="29">
        <f>SUM(L1087:O1087)</f>
        <v>14583110.800000001</v>
      </c>
      <c r="L1087" s="35">
        <v>0</v>
      </c>
      <c r="M1087" s="35">
        <v>0</v>
      </c>
      <c r="N1087" s="35">
        <v>0</v>
      </c>
      <c r="O1087" s="70">
        <v>14583110.800000001</v>
      </c>
      <c r="P1087" s="36">
        <f>K1087/H1087</f>
        <v>6642.5757492939783</v>
      </c>
      <c r="Q1087" s="29">
        <v>9673</v>
      </c>
      <c r="R1087" s="59" t="s">
        <v>79</v>
      </c>
      <c r="S1087" s="10"/>
      <c r="T1087" s="10"/>
      <c r="U1087" s="10"/>
    </row>
    <row r="1088" spans="1:21" s="3" customFormat="1" ht="23.1" customHeight="1" x14ac:dyDescent="0.25">
      <c r="A1088" s="50" t="s">
        <v>1970</v>
      </c>
      <c r="B1088" s="47" t="s">
        <v>917</v>
      </c>
      <c r="C1088" s="46">
        <v>1960</v>
      </c>
      <c r="D1088" s="46" t="s">
        <v>29</v>
      </c>
      <c r="E1088" s="46" t="s">
        <v>28</v>
      </c>
      <c r="F1088" s="48">
        <v>3</v>
      </c>
      <c r="G1088" s="48">
        <v>3</v>
      </c>
      <c r="H1088" s="33">
        <v>2135.9</v>
      </c>
      <c r="I1088" s="33">
        <v>344.4</v>
      </c>
      <c r="J1088" s="33">
        <v>1791.5</v>
      </c>
      <c r="K1088" s="29">
        <f>SUM(L1088:O1088)</f>
        <v>14387824.300000001</v>
      </c>
      <c r="L1088" s="33">
        <v>0</v>
      </c>
      <c r="M1088" s="33">
        <v>0</v>
      </c>
      <c r="N1088" s="33">
        <v>0</v>
      </c>
      <c r="O1088" s="54">
        <v>14387824.300000001</v>
      </c>
      <c r="P1088" s="36">
        <f>K1088/H1088</f>
        <v>6736.1881642398994</v>
      </c>
      <c r="Q1088" s="29">
        <v>9673</v>
      </c>
      <c r="R1088" s="59" t="s">
        <v>79</v>
      </c>
      <c r="S1088" s="10"/>
      <c r="T1088" s="10"/>
      <c r="U1088" s="10"/>
    </row>
    <row r="1089" spans="1:21" s="3" customFormat="1" ht="23.1" customHeight="1" x14ac:dyDescent="0.25">
      <c r="A1089" s="50" t="s">
        <v>1971</v>
      </c>
      <c r="B1089" s="47" t="s">
        <v>918</v>
      </c>
      <c r="C1089" s="39">
        <v>1952</v>
      </c>
      <c r="D1089" s="46" t="s">
        <v>29</v>
      </c>
      <c r="E1089" s="46" t="s">
        <v>28</v>
      </c>
      <c r="F1089" s="41">
        <v>3</v>
      </c>
      <c r="G1089" s="41">
        <v>3</v>
      </c>
      <c r="H1089" s="33">
        <v>2141.8000000000002</v>
      </c>
      <c r="I1089" s="33">
        <v>524.20000000000005</v>
      </c>
      <c r="J1089" s="33">
        <v>1617.6</v>
      </c>
      <c r="K1089" s="29">
        <f>SUM(L1089:O1089)</f>
        <v>18395338.600000001</v>
      </c>
      <c r="L1089" s="33">
        <v>0</v>
      </c>
      <c r="M1089" s="33">
        <v>0</v>
      </c>
      <c r="N1089" s="33">
        <v>0</v>
      </c>
      <c r="O1089" s="54">
        <v>18395338.600000001</v>
      </c>
      <c r="P1089" s="36">
        <f>K1089/H1089</f>
        <v>8588.7284527033335</v>
      </c>
      <c r="Q1089" s="29">
        <v>9673</v>
      </c>
      <c r="R1089" s="59" t="s">
        <v>79</v>
      </c>
      <c r="S1089" s="10"/>
      <c r="T1089" s="10"/>
      <c r="U1089" s="69"/>
    </row>
    <row r="1090" spans="1:21" s="3" customFormat="1" ht="23.1" customHeight="1" x14ac:dyDescent="0.25">
      <c r="A1090" s="50" t="s">
        <v>1972</v>
      </c>
      <c r="B1090" s="47" t="s">
        <v>909</v>
      </c>
      <c r="C1090" s="39">
        <v>1958</v>
      </c>
      <c r="D1090" s="46" t="s">
        <v>29</v>
      </c>
      <c r="E1090" s="46" t="s">
        <v>28</v>
      </c>
      <c r="F1090" s="41">
        <v>3</v>
      </c>
      <c r="G1090" s="41">
        <v>2</v>
      </c>
      <c r="H1090" s="22">
        <v>1895.4</v>
      </c>
      <c r="I1090" s="22">
        <v>499.9</v>
      </c>
      <c r="J1090" s="22">
        <v>1395.5</v>
      </c>
      <c r="K1090" s="29">
        <f t="shared" si="125"/>
        <v>11721460.800000001</v>
      </c>
      <c r="L1090" s="22">
        <v>0</v>
      </c>
      <c r="M1090" s="22">
        <v>0</v>
      </c>
      <c r="N1090" s="22">
        <v>0</v>
      </c>
      <c r="O1090" s="42">
        <v>11721460.800000001</v>
      </c>
      <c r="P1090" s="36">
        <f t="shared" si="126"/>
        <v>6184.1620766065207</v>
      </c>
      <c r="Q1090" s="29">
        <v>9673</v>
      </c>
      <c r="R1090" s="59" t="s">
        <v>78</v>
      </c>
      <c r="S1090" s="10"/>
      <c r="T1090" s="10"/>
      <c r="U1090" s="10"/>
    </row>
    <row r="1091" spans="1:21" s="3" customFormat="1" ht="23.1" customHeight="1" x14ac:dyDescent="0.25">
      <c r="A1091" s="50" t="s">
        <v>1973</v>
      </c>
      <c r="B1091" s="47" t="s">
        <v>910</v>
      </c>
      <c r="C1091" s="39">
        <v>1955</v>
      </c>
      <c r="D1091" s="46" t="s">
        <v>29</v>
      </c>
      <c r="E1091" s="46" t="s">
        <v>28</v>
      </c>
      <c r="F1091" s="41">
        <v>2</v>
      </c>
      <c r="G1091" s="41">
        <v>3</v>
      </c>
      <c r="H1091" s="22">
        <v>428.6</v>
      </c>
      <c r="I1091" s="22">
        <v>90.5</v>
      </c>
      <c r="J1091" s="22">
        <v>338.1</v>
      </c>
      <c r="K1091" s="29">
        <f t="shared" si="125"/>
        <v>4604949.2</v>
      </c>
      <c r="L1091" s="22">
        <v>0</v>
      </c>
      <c r="M1091" s="22">
        <v>0</v>
      </c>
      <c r="N1091" s="22">
        <v>0</v>
      </c>
      <c r="O1091" s="42">
        <v>4604949.2</v>
      </c>
      <c r="P1091" s="36">
        <f t="shared" si="126"/>
        <v>10744.165188987401</v>
      </c>
      <c r="Q1091" s="29">
        <v>9673</v>
      </c>
      <c r="R1091" s="59" t="s">
        <v>77</v>
      </c>
      <c r="S1091" s="10"/>
      <c r="T1091" s="10"/>
      <c r="U1091" s="10"/>
    </row>
    <row r="1092" spans="1:21" s="3" customFormat="1" ht="23.1" customHeight="1" x14ac:dyDescent="0.25">
      <c r="A1092" s="50" t="s">
        <v>1974</v>
      </c>
      <c r="B1092" s="47" t="s">
        <v>911</v>
      </c>
      <c r="C1092" s="39">
        <v>1959</v>
      </c>
      <c r="D1092" s="46" t="s">
        <v>29</v>
      </c>
      <c r="E1092" s="46" t="s">
        <v>28</v>
      </c>
      <c r="F1092" s="41">
        <v>3</v>
      </c>
      <c r="G1092" s="41">
        <v>3</v>
      </c>
      <c r="H1092" s="22">
        <v>1866.7</v>
      </c>
      <c r="I1092" s="22">
        <v>449.2</v>
      </c>
      <c r="J1092" s="22">
        <v>1417.5</v>
      </c>
      <c r="K1092" s="29">
        <f t="shared" si="125"/>
        <v>12583129.4</v>
      </c>
      <c r="L1092" s="22">
        <v>0</v>
      </c>
      <c r="M1092" s="22">
        <v>0</v>
      </c>
      <c r="N1092" s="22">
        <v>0</v>
      </c>
      <c r="O1092" s="42">
        <v>12583129.4</v>
      </c>
      <c r="P1092" s="36">
        <f t="shared" si="126"/>
        <v>6740.8418063963145</v>
      </c>
      <c r="Q1092" s="29">
        <v>9673</v>
      </c>
      <c r="R1092" s="59" t="s">
        <v>78</v>
      </c>
      <c r="S1092" s="10"/>
      <c r="T1092" s="10"/>
      <c r="U1092" s="10"/>
    </row>
    <row r="1093" spans="1:21" s="3" customFormat="1" ht="24.75" customHeight="1" x14ac:dyDescent="0.25">
      <c r="A1093" s="50" t="s">
        <v>1975</v>
      </c>
      <c r="B1093" s="47" t="s">
        <v>912</v>
      </c>
      <c r="C1093" s="39">
        <v>1955</v>
      </c>
      <c r="D1093" s="46" t="s">
        <v>29</v>
      </c>
      <c r="E1093" s="46" t="s">
        <v>28</v>
      </c>
      <c r="F1093" s="41">
        <v>2</v>
      </c>
      <c r="G1093" s="41">
        <v>2</v>
      </c>
      <c r="H1093" s="22">
        <v>673.3</v>
      </c>
      <c r="I1093" s="22">
        <v>247.4</v>
      </c>
      <c r="J1093" s="22">
        <v>425.9</v>
      </c>
      <c r="K1093" s="29">
        <f t="shared" si="125"/>
        <v>4999904.0999999996</v>
      </c>
      <c r="L1093" s="22">
        <v>0</v>
      </c>
      <c r="M1093" s="22">
        <v>0</v>
      </c>
      <c r="N1093" s="22">
        <v>0</v>
      </c>
      <c r="O1093" s="42">
        <v>4999904.0999999996</v>
      </c>
      <c r="P1093" s="36">
        <f t="shared" si="126"/>
        <v>7425.9677706817165</v>
      </c>
      <c r="Q1093" s="29">
        <v>9673</v>
      </c>
      <c r="R1093" s="59" t="s">
        <v>79</v>
      </c>
      <c r="S1093" s="10"/>
      <c r="T1093" s="10"/>
      <c r="U1093" s="10"/>
    </row>
    <row r="1094" spans="1:21" s="3" customFormat="1" ht="24.75" customHeight="1" x14ac:dyDescent="0.25">
      <c r="A1094" s="50" t="s">
        <v>1976</v>
      </c>
      <c r="B1094" s="47" t="s">
        <v>913</v>
      </c>
      <c r="C1094" s="39">
        <v>1958</v>
      </c>
      <c r="D1094" s="46" t="s">
        <v>29</v>
      </c>
      <c r="E1094" s="46" t="s">
        <v>28</v>
      </c>
      <c r="F1094" s="41">
        <v>3</v>
      </c>
      <c r="G1094" s="41">
        <v>2</v>
      </c>
      <c r="H1094" s="22">
        <v>1867.9</v>
      </c>
      <c r="I1094" s="22">
        <v>467.5</v>
      </c>
      <c r="J1094" s="22">
        <v>1400.4</v>
      </c>
      <c r="K1094" s="29">
        <f t="shared" si="125"/>
        <v>11688368.300000001</v>
      </c>
      <c r="L1094" s="22">
        <v>0</v>
      </c>
      <c r="M1094" s="22">
        <v>0</v>
      </c>
      <c r="N1094" s="22">
        <v>0</v>
      </c>
      <c r="O1094" s="42">
        <v>11688368.300000001</v>
      </c>
      <c r="P1094" s="36">
        <f t="shared" si="126"/>
        <v>6257.4914609989828</v>
      </c>
      <c r="Q1094" s="29">
        <v>9673</v>
      </c>
      <c r="R1094" s="59" t="s">
        <v>79</v>
      </c>
      <c r="S1094" s="10"/>
      <c r="T1094" s="10"/>
      <c r="U1094" s="10"/>
    </row>
    <row r="1095" spans="1:21" s="3" customFormat="1" ht="24" customHeight="1" x14ac:dyDescent="0.25">
      <c r="A1095" s="50" t="s">
        <v>1977</v>
      </c>
      <c r="B1095" s="47" t="s">
        <v>914</v>
      </c>
      <c r="C1095" s="39">
        <v>1956</v>
      </c>
      <c r="D1095" s="46" t="s">
        <v>29</v>
      </c>
      <c r="E1095" s="46" t="s">
        <v>28</v>
      </c>
      <c r="F1095" s="41">
        <v>2</v>
      </c>
      <c r="G1095" s="41">
        <v>2</v>
      </c>
      <c r="H1095" s="22">
        <v>920.8</v>
      </c>
      <c r="I1095" s="22">
        <v>146.80000000000001</v>
      </c>
      <c r="J1095" s="22">
        <v>774</v>
      </c>
      <c r="K1095" s="29">
        <f t="shared" si="125"/>
        <v>8506646.5999999996</v>
      </c>
      <c r="L1095" s="22">
        <v>0</v>
      </c>
      <c r="M1095" s="22">
        <v>0</v>
      </c>
      <c r="N1095" s="22">
        <v>0</v>
      </c>
      <c r="O1095" s="42">
        <v>8506646.5999999996</v>
      </c>
      <c r="P1095" s="36">
        <f t="shared" si="126"/>
        <v>9238.3216768027796</v>
      </c>
      <c r="Q1095" s="29">
        <v>9673</v>
      </c>
      <c r="R1095" s="59" t="s">
        <v>79</v>
      </c>
      <c r="S1095" s="10"/>
      <c r="T1095" s="10"/>
      <c r="U1095" s="69"/>
    </row>
    <row r="1096" spans="1:21" s="3" customFormat="1" ht="23.25" customHeight="1" x14ac:dyDescent="0.25">
      <c r="A1096" s="50" t="s">
        <v>1978</v>
      </c>
      <c r="B1096" s="47" t="s">
        <v>915</v>
      </c>
      <c r="C1096" s="39">
        <v>1956</v>
      </c>
      <c r="D1096" s="46" t="s">
        <v>29</v>
      </c>
      <c r="E1096" s="46" t="s">
        <v>28</v>
      </c>
      <c r="F1096" s="41">
        <v>2</v>
      </c>
      <c r="G1096" s="41">
        <v>2</v>
      </c>
      <c r="H1096" s="22">
        <v>918.2</v>
      </c>
      <c r="I1096" s="22">
        <v>151.30000000000001</v>
      </c>
      <c r="J1096" s="22">
        <v>766.9</v>
      </c>
      <c r="K1096" s="29">
        <f t="shared" si="125"/>
        <v>4948989.4000000004</v>
      </c>
      <c r="L1096" s="22">
        <v>0</v>
      </c>
      <c r="M1096" s="22">
        <v>0</v>
      </c>
      <c r="N1096" s="22">
        <v>0</v>
      </c>
      <c r="O1096" s="42">
        <v>4948989.4000000004</v>
      </c>
      <c r="P1096" s="36">
        <f t="shared" si="126"/>
        <v>5389.8817251143546</v>
      </c>
      <c r="Q1096" s="29">
        <v>9673</v>
      </c>
      <c r="R1096" s="59" t="s">
        <v>79</v>
      </c>
      <c r="S1096" s="10"/>
      <c r="T1096" s="10"/>
      <c r="U1096" s="10"/>
    </row>
    <row r="1097" spans="1:21" ht="23.25" customHeight="1" x14ac:dyDescent="0.25">
      <c r="A1097" s="50" t="s">
        <v>1979</v>
      </c>
      <c r="B1097" s="47" t="s">
        <v>1825</v>
      </c>
      <c r="C1097" s="39">
        <v>1958</v>
      </c>
      <c r="D1097" s="39" t="s">
        <v>29</v>
      </c>
      <c r="E1097" s="39" t="s">
        <v>28</v>
      </c>
      <c r="F1097" s="41">
        <v>2</v>
      </c>
      <c r="G1097" s="41">
        <v>3</v>
      </c>
      <c r="H1097" s="22">
        <v>928.5</v>
      </c>
      <c r="I1097" s="22">
        <v>852.9</v>
      </c>
      <c r="J1097" s="22">
        <v>852.9</v>
      </c>
      <c r="K1097" s="22">
        <f>SUM(L1097:O1097)</f>
        <v>7346310</v>
      </c>
      <c r="L1097" s="22">
        <v>0</v>
      </c>
      <c r="M1097" s="22">
        <v>0</v>
      </c>
      <c r="N1097" s="22">
        <v>0</v>
      </c>
      <c r="O1097" s="22">
        <v>7346310</v>
      </c>
      <c r="P1097" s="22">
        <f t="shared" si="126"/>
        <v>7912.0193861066236</v>
      </c>
      <c r="Q1097" s="22">
        <v>9673</v>
      </c>
      <c r="R1097" s="50" t="s">
        <v>77</v>
      </c>
    </row>
    <row r="1098" spans="1:21" s="3" customFormat="1" ht="25.5" customHeight="1" x14ac:dyDescent="0.25">
      <c r="A1098" s="50" t="s">
        <v>1980</v>
      </c>
      <c r="B1098" s="47" t="s">
        <v>919</v>
      </c>
      <c r="C1098" s="39">
        <v>1960</v>
      </c>
      <c r="D1098" s="46" t="s">
        <v>29</v>
      </c>
      <c r="E1098" s="46" t="s">
        <v>28</v>
      </c>
      <c r="F1098" s="41">
        <v>2</v>
      </c>
      <c r="G1098" s="41">
        <v>2</v>
      </c>
      <c r="H1098" s="33">
        <v>661.2</v>
      </c>
      <c r="I1098" s="33">
        <v>41.7</v>
      </c>
      <c r="J1098" s="33">
        <v>619.5</v>
      </c>
      <c r="K1098" s="29">
        <f t="shared" si="125"/>
        <v>7915503.9000000004</v>
      </c>
      <c r="L1098" s="33">
        <v>0</v>
      </c>
      <c r="M1098" s="33">
        <v>0</v>
      </c>
      <c r="N1098" s="33">
        <v>0</v>
      </c>
      <c r="O1098" s="54">
        <v>7915503.9000000004</v>
      </c>
      <c r="P1098" s="36">
        <f t="shared" si="126"/>
        <v>11971.421506352086</v>
      </c>
      <c r="Q1098" s="29">
        <v>9673</v>
      </c>
      <c r="R1098" s="59" t="s">
        <v>79</v>
      </c>
      <c r="S1098" s="69"/>
      <c r="T1098" s="10"/>
      <c r="U1098" s="10"/>
    </row>
    <row r="1099" spans="1:21" s="3" customFormat="1" ht="24" customHeight="1" x14ac:dyDescent="0.25">
      <c r="A1099" s="50" t="s">
        <v>1981</v>
      </c>
      <c r="B1099" s="47" t="s">
        <v>920</v>
      </c>
      <c r="C1099" s="39">
        <v>1960</v>
      </c>
      <c r="D1099" s="46" t="s">
        <v>29</v>
      </c>
      <c r="E1099" s="46" t="s">
        <v>28</v>
      </c>
      <c r="F1099" s="41">
        <v>2</v>
      </c>
      <c r="G1099" s="41">
        <v>2</v>
      </c>
      <c r="H1099" s="33">
        <v>737.2</v>
      </c>
      <c r="I1099" s="33">
        <v>54.8</v>
      </c>
      <c r="J1099" s="33">
        <v>682.4</v>
      </c>
      <c r="K1099" s="29">
        <f t="shared" si="125"/>
        <v>8141007.4000000004</v>
      </c>
      <c r="L1099" s="33">
        <v>0</v>
      </c>
      <c r="M1099" s="33">
        <v>0</v>
      </c>
      <c r="N1099" s="33">
        <v>0</v>
      </c>
      <c r="O1099" s="54">
        <v>8141007.4000000004</v>
      </c>
      <c r="P1099" s="36">
        <f t="shared" si="126"/>
        <v>11043.146228974498</v>
      </c>
      <c r="Q1099" s="29">
        <v>9673</v>
      </c>
      <c r="R1099" s="59" t="s">
        <v>79</v>
      </c>
      <c r="S1099" s="10"/>
      <c r="T1099" s="10"/>
      <c r="U1099" s="10"/>
    </row>
    <row r="1100" spans="1:21" s="3" customFormat="1" ht="24" customHeight="1" x14ac:dyDescent="0.25">
      <c r="A1100" s="50" t="s">
        <v>1982</v>
      </c>
      <c r="B1100" s="47" t="s">
        <v>921</v>
      </c>
      <c r="C1100" s="39">
        <v>1960</v>
      </c>
      <c r="D1100" s="46" t="s">
        <v>29</v>
      </c>
      <c r="E1100" s="46" t="s">
        <v>28</v>
      </c>
      <c r="F1100" s="41">
        <v>2</v>
      </c>
      <c r="G1100" s="41">
        <v>3</v>
      </c>
      <c r="H1100" s="33">
        <v>731.7</v>
      </c>
      <c r="I1100" s="33">
        <v>61.2</v>
      </c>
      <c r="J1100" s="33">
        <v>670.5</v>
      </c>
      <c r="K1100" s="29">
        <f t="shared" si="125"/>
        <v>6706495.9000000004</v>
      </c>
      <c r="L1100" s="33">
        <v>0</v>
      </c>
      <c r="M1100" s="33">
        <v>0</v>
      </c>
      <c r="N1100" s="33">
        <v>0</v>
      </c>
      <c r="O1100" s="54">
        <v>6706495.9000000004</v>
      </c>
      <c r="P1100" s="36">
        <f t="shared" si="126"/>
        <v>9165.6360530271977</v>
      </c>
      <c r="Q1100" s="29">
        <v>9673</v>
      </c>
      <c r="R1100" s="59" t="s">
        <v>79</v>
      </c>
      <c r="S1100" s="69"/>
      <c r="T1100" s="69"/>
      <c r="U1100" s="10"/>
    </row>
    <row r="1101" spans="1:21" s="3" customFormat="1" ht="24" customHeight="1" x14ac:dyDescent="0.25">
      <c r="A1101" s="50" t="s">
        <v>1983</v>
      </c>
      <c r="B1101" s="47" t="s">
        <v>922</v>
      </c>
      <c r="C1101" s="39">
        <v>1959</v>
      </c>
      <c r="D1101" s="46" t="s">
        <v>29</v>
      </c>
      <c r="E1101" s="46" t="s">
        <v>28</v>
      </c>
      <c r="F1101" s="41">
        <v>2</v>
      </c>
      <c r="G1101" s="41">
        <v>2</v>
      </c>
      <c r="H1101" s="33">
        <v>863.8</v>
      </c>
      <c r="I1101" s="33">
        <v>194.8</v>
      </c>
      <c r="J1101" s="33">
        <v>669</v>
      </c>
      <c r="K1101" s="29">
        <f t="shared" si="125"/>
        <v>7034027.5999999996</v>
      </c>
      <c r="L1101" s="33">
        <v>0</v>
      </c>
      <c r="M1101" s="33">
        <v>0</v>
      </c>
      <c r="N1101" s="33">
        <v>0</v>
      </c>
      <c r="O1101" s="54">
        <v>7034027.5999999996</v>
      </c>
      <c r="P1101" s="36">
        <f t="shared" si="126"/>
        <v>8143.1206297754106</v>
      </c>
      <c r="Q1101" s="29">
        <v>9673</v>
      </c>
      <c r="R1101" s="59" t="s">
        <v>79</v>
      </c>
      <c r="S1101" s="10"/>
      <c r="T1101" s="10"/>
      <c r="U1101" s="10"/>
    </row>
    <row r="1102" spans="1:21" ht="25.5" customHeight="1" x14ac:dyDescent="0.25">
      <c r="A1102" s="50" t="s">
        <v>1984</v>
      </c>
      <c r="B1102" s="96" t="s">
        <v>1804</v>
      </c>
      <c r="C1102" s="97">
        <v>1949</v>
      </c>
      <c r="D1102" s="97">
        <v>2015</v>
      </c>
      <c r="E1102" s="98" t="s">
        <v>28</v>
      </c>
      <c r="F1102" s="99">
        <v>3</v>
      </c>
      <c r="G1102" s="99">
        <v>3</v>
      </c>
      <c r="H1102" s="100">
        <v>1507.9</v>
      </c>
      <c r="I1102" s="100">
        <v>1366.4</v>
      </c>
      <c r="J1102" s="100">
        <v>1054.2</v>
      </c>
      <c r="K1102" s="22">
        <f>SUM(L1102:O1102)</f>
        <v>4746150</v>
      </c>
      <c r="L1102" s="22">
        <v>0</v>
      </c>
      <c r="M1102" s="22">
        <v>0</v>
      </c>
      <c r="N1102" s="22">
        <v>0</v>
      </c>
      <c r="O1102" s="22">
        <v>4746150</v>
      </c>
      <c r="P1102" s="22">
        <f>K1102/H1102</f>
        <v>3147.5230452947808</v>
      </c>
      <c r="Q1102" s="22">
        <v>9673</v>
      </c>
      <c r="R1102" s="50" t="s">
        <v>77</v>
      </c>
    </row>
    <row r="1103" spans="1:21" s="3" customFormat="1" ht="26.25" customHeight="1" x14ac:dyDescent="0.25">
      <c r="A1103" s="50" t="s">
        <v>1985</v>
      </c>
      <c r="B1103" s="47" t="s">
        <v>923</v>
      </c>
      <c r="C1103" s="39">
        <v>1959</v>
      </c>
      <c r="D1103" s="46" t="s">
        <v>29</v>
      </c>
      <c r="E1103" s="46" t="s">
        <v>28</v>
      </c>
      <c r="F1103" s="41">
        <v>2</v>
      </c>
      <c r="G1103" s="41">
        <v>2</v>
      </c>
      <c r="H1103" s="33">
        <v>423.4</v>
      </c>
      <c r="I1103" s="33">
        <v>52.8</v>
      </c>
      <c r="J1103" s="33">
        <v>370.6</v>
      </c>
      <c r="K1103" s="29">
        <f t="shared" si="125"/>
        <v>3736966.8</v>
      </c>
      <c r="L1103" s="33">
        <v>0</v>
      </c>
      <c r="M1103" s="33">
        <v>0</v>
      </c>
      <c r="N1103" s="33">
        <v>0</v>
      </c>
      <c r="O1103" s="54">
        <v>3736966.8</v>
      </c>
      <c r="P1103" s="36">
        <f t="shared" si="126"/>
        <v>8826.0906943788377</v>
      </c>
      <c r="Q1103" s="29">
        <v>9673</v>
      </c>
      <c r="R1103" s="59" t="s">
        <v>79</v>
      </c>
      <c r="S1103" s="10"/>
      <c r="T1103" s="10"/>
      <c r="U1103" s="10"/>
    </row>
    <row r="1104" spans="1:21" s="3" customFormat="1" ht="27" customHeight="1" x14ac:dyDescent="0.25">
      <c r="A1104" s="50" t="s">
        <v>1986</v>
      </c>
      <c r="B1104" s="47" t="s">
        <v>924</v>
      </c>
      <c r="C1104" s="39">
        <v>1979</v>
      </c>
      <c r="D1104" s="46" t="s">
        <v>29</v>
      </c>
      <c r="E1104" s="46" t="s">
        <v>28</v>
      </c>
      <c r="F1104" s="41">
        <v>9</v>
      </c>
      <c r="G1104" s="41">
        <v>6</v>
      </c>
      <c r="H1104" s="33">
        <v>11790.2</v>
      </c>
      <c r="I1104" s="33">
        <v>208.1</v>
      </c>
      <c r="J1104" s="33">
        <v>10366.5</v>
      </c>
      <c r="K1104" s="29">
        <f t="shared" si="125"/>
        <v>19448395</v>
      </c>
      <c r="L1104" s="33">
        <v>0</v>
      </c>
      <c r="M1104" s="33">
        <v>0</v>
      </c>
      <c r="N1104" s="33">
        <v>0</v>
      </c>
      <c r="O1104" s="54">
        <v>19448395</v>
      </c>
      <c r="P1104" s="36">
        <f t="shared" si="126"/>
        <v>1649.5390239351325</v>
      </c>
      <c r="Q1104" s="29">
        <v>9673</v>
      </c>
      <c r="R1104" s="59" t="s">
        <v>77</v>
      </c>
      <c r="S1104" s="10"/>
      <c r="T1104" s="10"/>
      <c r="U1104" s="10"/>
    </row>
    <row r="1105" spans="1:21" ht="35.25" customHeight="1" x14ac:dyDescent="0.25">
      <c r="A1105" s="116" t="s">
        <v>1914</v>
      </c>
      <c r="B1105" s="116"/>
      <c r="C1105" s="116"/>
      <c r="D1105" s="116"/>
      <c r="E1105" s="116"/>
      <c r="F1105" s="116"/>
      <c r="G1105" s="116"/>
      <c r="H1105" s="116"/>
      <c r="I1105" s="116"/>
      <c r="J1105" s="116"/>
      <c r="K1105" s="116"/>
      <c r="L1105" s="116"/>
      <c r="M1105" s="116"/>
      <c r="N1105" s="116"/>
      <c r="O1105" s="116"/>
      <c r="P1105" s="116"/>
      <c r="Q1105" s="116"/>
      <c r="R1105" s="116"/>
    </row>
    <row r="1106" spans="1:21" ht="44.25" customHeight="1" x14ac:dyDescent="0.25">
      <c r="A1106" s="118" t="s">
        <v>933</v>
      </c>
      <c r="B1106" s="118"/>
      <c r="C1106" s="56" t="s">
        <v>30</v>
      </c>
      <c r="D1106" s="56" t="s">
        <v>30</v>
      </c>
      <c r="E1106" s="56" t="s">
        <v>30</v>
      </c>
      <c r="F1106" s="103" t="s">
        <v>30</v>
      </c>
      <c r="G1106" s="103" t="s">
        <v>30</v>
      </c>
      <c r="H1106" s="104">
        <f t="shared" ref="H1106:N1106" si="127">SUM(H1107)</f>
        <v>257.5</v>
      </c>
      <c r="I1106" s="104">
        <f t="shared" si="127"/>
        <v>38.4</v>
      </c>
      <c r="J1106" s="104">
        <f t="shared" si="127"/>
        <v>219.1</v>
      </c>
      <c r="K1106" s="104">
        <f t="shared" si="127"/>
        <v>3069332.5</v>
      </c>
      <c r="L1106" s="104">
        <f t="shared" si="127"/>
        <v>0</v>
      </c>
      <c r="M1106" s="104">
        <f t="shared" si="127"/>
        <v>0</v>
      </c>
      <c r="N1106" s="104">
        <f t="shared" si="127"/>
        <v>0</v>
      </c>
      <c r="O1106" s="104">
        <f>SUM(O1107)</f>
        <v>3069332.5</v>
      </c>
      <c r="P1106" s="105">
        <f>K1106/H1106</f>
        <v>11919.73786407767</v>
      </c>
      <c r="Q1106" s="106" t="s">
        <v>30</v>
      </c>
      <c r="R1106" s="107" t="s">
        <v>30</v>
      </c>
    </row>
    <row r="1107" spans="1:21" s="3" customFormat="1" ht="25.5" customHeight="1" x14ac:dyDescent="0.25">
      <c r="A1107" s="39" t="s">
        <v>1987</v>
      </c>
      <c r="B1107" s="47" t="s">
        <v>926</v>
      </c>
      <c r="C1107" s="46">
        <v>1957</v>
      </c>
      <c r="D1107" s="46" t="s">
        <v>29</v>
      </c>
      <c r="E1107" s="46" t="s">
        <v>28</v>
      </c>
      <c r="F1107" s="41">
        <v>2</v>
      </c>
      <c r="G1107" s="41">
        <v>2</v>
      </c>
      <c r="H1107" s="66">
        <v>257.5</v>
      </c>
      <c r="I1107" s="66">
        <v>38.4</v>
      </c>
      <c r="J1107" s="66">
        <v>219.1</v>
      </c>
      <c r="K1107" s="29">
        <f>SUM(L1107:O1107)</f>
        <v>3069332.5</v>
      </c>
      <c r="L1107" s="66">
        <v>0</v>
      </c>
      <c r="M1107" s="66">
        <v>0</v>
      </c>
      <c r="N1107" s="66">
        <v>0</v>
      </c>
      <c r="O1107" s="66">
        <v>3069332.5</v>
      </c>
      <c r="P1107" s="36">
        <f>K1107/H1107</f>
        <v>11919.73786407767</v>
      </c>
      <c r="Q1107" s="29">
        <v>9673</v>
      </c>
      <c r="R1107" s="59" t="s">
        <v>78</v>
      </c>
      <c r="S1107" s="10"/>
      <c r="T1107" s="10"/>
      <c r="U1107" s="10"/>
    </row>
    <row r="1108" spans="1:21" ht="30" customHeight="1" x14ac:dyDescent="0.25">
      <c r="A1108" s="116" t="s">
        <v>1915</v>
      </c>
      <c r="B1108" s="116"/>
      <c r="C1108" s="116"/>
      <c r="D1108" s="116"/>
      <c r="E1108" s="116"/>
      <c r="F1108" s="116"/>
      <c r="G1108" s="116"/>
      <c r="H1108" s="116"/>
      <c r="I1108" s="116"/>
      <c r="J1108" s="116"/>
      <c r="K1108" s="116"/>
      <c r="L1108" s="116"/>
      <c r="M1108" s="116"/>
      <c r="N1108" s="116"/>
      <c r="O1108" s="116"/>
      <c r="P1108" s="116"/>
      <c r="Q1108" s="116"/>
      <c r="R1108" s="116"/>
    </row>
    <row r="1109" spans="1:21" ht="39.950000000000003" customHeight="1" x14ac:dyDescent="0.25">
      <c r="A1109" s="118" t="s">
        <v>932</v>
      </c>
      <c r="B1109" s="118"/>
      <c r="C1109" s="56" t="s">
        <v>30</v>
      </c>
      <c r="D1109" s="56" t="s">
        <v>30</v>
      </c>
      <c r="E1109" s="56" t="s">
        <v>30</v>
      </c>
      <c r="F1109" s="103" t="s">
        <v>30</v>
      </c>
      <c r="G1109" s="103" t="s">
        <v>30</v>
      </c>
      <c r="H1109" s="104">
        <f t="shared" ref="H1109:N1109" si="128">SUM(H1110:H1111)</f>
        <v>543</v>
      </c>
      <c r="I1109" s="104">
        <f t="shared" si="128"/>
        <v>41.5</v>
      </c>
      <c r="J1109" s="104">
        <f t="shared" si="128"/>
        <v>501.5</v>
      </c>
      <c r="K1109" s="104">
        <f t="shared" si="128"/>
        <v>7672993</v>
      </c>
      <c r="L1109" s="104">
        <f t="shared" si="128"/>
        <v>0</v>
      </c>
      <c r="M1109" s="104">
        <f t="shared" si="128"/>
        <v>0</v>
      </c>
      <c r="N1109" s="104">
        <f t="shared" si="128"/>
        <v>0</v>
      </c>
      <c r="O1109" s="104">
        <f>SUM(O1110:O1111)</f>
        <v>7672993</v>
      </c>
      <c r="P1109" s="105">
        <f>K1109/H1109</f>
        <v>14130.74217311234</v>
      </c>
      <c r="Q1109" s="106" t="s">
        <v>30</v>
      </c>
      <c r="R1109" s="107" t="s">
        <v>30</v>
      </c>
    </row>
    <row r="1110" spans="1:21" s="3" customFormat="1" ht="23.1" customHeight="1" x14ac:dyDescent="0.25">
      <c r="A1110" s="46" t="s">
        <v>1988</v>
      </c>
      <c r="B1110" s="47" t="s">
        <v>925</v>
      </c>
      <c r="C1110" s="46">
        <v>1961</v>
      </c>
      <c r="D1110" s="46" t="s">
        <v>29</v>
      </c>
      <c r="E1110" s="46" t="s">
        <v>28</v>
      </c>
      <c r="F1110" s="41">
        <v>2</v>
      </c>
      <c r="G1110" s="41">
        <v>2</v>
      </c>
      <c r="H1110" s="35">
        <v>265.2</v>
      </c>
      <c r="I1110" s="35">
        <v>21.6</v>
      </c>
      <c r="J1110" s="35">
        <v>243.6</v>
      </c>
      <c r="K1110" s="29">
        <f>SUM(L1110:O1110)</f>
        <v>3801147.9</v>
      </c>
      <c r="L1110" s="35">
        <v>0</v>
      </c>
      <c r="M1110" s="35">
        <v>0</v>
      </c>
      <c r="N1110" s="35">
        <v>0</v>
      </c>
      <c r="O1110" s="35">
        <v>3801147.9</v>
      </c>
      <c r="P1110" s="36">
        <f>K1110/H1110</f>
        <v>14333.136877828054</v>
      </c>
      <c r="Q1110" s="29">
        <v>9673</v>
      </c>
      <c r="R1110" s="59" t="s">
        <v>79</v>
      </c>
      <c r="S1110" s="10"/>
      <c r="T1110" s="10"/>
      <c r="U1110" s="10"/>
    </row>
    <row r="1111" spans="1:21" s="3" customFormat="1" ht="23.1" customHeight="1" x14ac:dyDescent="0.25">
      <c r="A1111" s="46" t="s">
        <v>1989</v>
      </c>
      <c r="B1111" s="47" t="s">
        <v>927</v>
      </c>
      <c r="C1111" s="37">
        <v>1957</v>
      </c>
      <c r="D1111" s="46" t="s">
        <v>29</v>
      </c>
      <c r="E1111" s="46" t="s">
        <v>28</v>
      </c>
      <c r="F1111" s="41">
        <v>2</v>
      </c>
      <c r="G1111" s="41">
        <v>2</v>
      </c>
      <c r="H1111" s="66">
        <v>277.8</v>
      </c>
      <c r="I1111" s="35">
        <v>19.899999999999999</v>
      </c>
      <c r="J1111" s="66">
        <v>257.89999999999998</v>
      </c>
      <c r="K1111" s="29">
        <f>SUM(L1111:O1111)</f>
        <v>3871845.1</v>
      </c>
      <c r="L1111" s="35">
        <v>0</v>
      </c>
      <c r="M1111" s="35">
        <v>0</v>
      </c>
      <c r="N1111" s="35">
        <v>0</v>
      </c>
      <c r="O1111" s="33">
        <v>3871845.1</v>
      </c>
      <c r="P1111" s="36">
        <f>K1111/H1111</f>
        <v>13937.527357811376</v>
      </c>
      <c r="Q1111" s="29">
        <v>9673</v>
      </c>
      <c r="R1111" s="59" t="s">
        <v>79</v>
      </c>
      <c r="S1111" s="69"/>
      <c r="T1111" s="69"/>
      <c r="U1111" s="10"/>
    </row>
  </sheetData>
  <mergeCells count="852">
    <mergeCell ref="A368:A369"/>
    <mergeCell ref="B368:B369"/>
    <mergeCell ref="C368:C369"/>
    <mergeCell ref="I368:I369"/>
    <mergeCell ref="J368:J369"/>
    <mergeCell ref="I384:I385"/>
    <mergeCell ref="A384:A385"/>
    <mergeCell ref="B384:B385"/>
    <mergeCell ref="C384:C385"/>
    <mergeCell ref="F384:F385"/>
    <mergeCell ref="G370:G371"/>
    <mergeCell ref="H370:H371"/>
    <mergeCell ref="I370:I371"/>
    <mergeCell ref="E384:E385"/>
    <mergeCell ref="I536:I537"/>
    <mergeCell ref="J536:J537"/>
    <mergeCell ref="G478:G479"/>
    <mergeCell ref="H478:H479"/>
    <mergeCell ref="I478:I479"/>
    <mergeCell ref="J478:J479"/>
    <mergeCell ref="I507:I508"/>
    <mergeCell ref="G507:G508"/>
    <mergeCell ref="H507:H508"/>
    <mergeCell ref="H531:H532"/>
    <mergeCell ref="J507:J508"/>
    <mergeCell ref="J527:J528"/>
    <mergeCell ref="I531:I532"/>
    <mergeCell ref="J531:J532"/>
    <mergeCell ref="J525:J526"/>
    <mergeCell ref="F387:F388"/>
    <mergeCell ref="D531:D532"/>
    <mergeCell ref="D478:D479"/>
    <mergeCell ref="E478:E479"/>
    <mergeCell ref="F478:F479"/>
    <mergeCell ref="G368:G369"/>
    <mergeCell ref="H368:H369"/>
    <mergeCell ref="H274:H275"/>
    <mergeCell ref="G450:G451"/>
    <mergeCell ref="F450:F451"/>
    <mergeCell ref="H450:H451"/>
    <mergeCell ref="G444:G445"/>
    <mergeCell ref="D368:D369"/>
    <mergeCell ref="E368:E369"/>
    <mergeCell ref="F368:F369"/>
    <mergeCell ref="D347:D348"/>
    <mergeCell ref="E347:E348"/>
    <mergeCell ref="F347:F348"/>
    <mergeCell ref="G352:G353"/>
    <mergeCell ref="G440:G441"/>
    <mergeCell ref="F444:F445"/>
    <mergeCell ref="H444:H445"/>
    <mergeCell ref="H384:H385"/>
    <mergeCell ref="H387:H388"/>
    <mergeCell ref="D384:D385"/>
    <mergeCell ref="J716:J717"/>
    <mergeCell ref="A776:A777"/>
    <mergeCell ref="B776:B777"/>
    <mergeCell ref="C776:C777"/>
    <mergeCell ref="D776:D777"/>
    <mergeCell ref="E776:E777"/>
    <mergeCell ref="F776:F777"/>
    <mergeCell ref="A639:A640"/>
    <mergeCell ref="B639:B640"/>
    <mergeCell ref="C639:C640"/>
    <mergeCell ref="D639:D640"/>
    <mergeCell ref="E639:E640"/>
    <mergeCell ref="F639:F640"/>
    <mergeCell ref="A716:A717"/>
    <mergeCell ref="B716:B717"/>
    <mergeCell ref="C716:C717"/>
    <mergeCell ref="D716:D717"/>
    <mergeCell ref="E716:E717"/>
    <mergeCell ref="F716:F717"/>
    <mergeCell ref="G274:G275"/>
    <mergeCell ref="I274:I275"/>
    <mergeCell ref="J274:J275"/>
    <mergeCell ref="G269:G270"/>
    <mergeCell ref="H269:H270"/>
    <mergeCell ref="I269:I270"/>
    <mergeCell ref="J269:J270"/>
    <mergeCell ref="A214:R214"/>
    <mergeCell ref="A215:B215"/>
    <mergeCell ref="A220:R220"/>
    <mergeCell ref="A255:R255"/>
    <mergeCell ref="C238:C239"/>
    <mergeCell ref="D238:D239"/>
    <mergeCell ref="E238:E239"/>
    <mergeCell ref="F238:F239"/>
    <mergeCell ref="G261:G262"/>
    <mergeCell ref="H261:H262"/>
    <mergeCell ref="I261:I262"/>
    <mergeCell ref="J261:J262"/>
    <mergeCell ref="A261:A262"/>
    <mergeCell ref="B261:B262"/>
    <mergeCell ref="C261:C262"/>
    <mergeCell ref="D261:D262"/>
    <mergeCell ref="E261:E262"/>
    <mergeCell ref="A450:A451"/>
    <mergeCell ref="C190:C191"/>
    <mergeCell ref="D190:D191"/>
    <mergeCell ref="E190:E191"/>
    <mergeCell ref="G190:G191"/>
    <mergeCell ref="F190:F191"/>
    <mergeCell ref="F352:F353"/>
    <mergeCell ref="B274:B275"/>
    <mergeCell ref="B440:B441"/>
    <mergeCell ref="C440:C441"/>
    <mergeCell ref="D440:D441"/>
    <mergeCell ref="E440:E441"/>
    <mergeCell ref="F440:F441"/>
    <mergeCell ref="F261:F262"/>
    <mergeCell ref="C274:C275"/>
    <mergeCell ref="D274:D275"/>
    <mergeCell ref="E274:E275"/>
    <mergeCell ref="F274:F275"/>
    <mergeCell ref="E444:E445"/>
    <mergeCell ref="B450:B451"/>
    <mergeCell ref="C450:C451"/>
    <mergeCell ref="D450:D451"/>
    <mergeCell ref="E450:E451"/>
    <mergeCell ref="A444:A445"/>
    <mergeCell ref="J928:J929"/>
    <mergeCell ref="B507:B508"/>
    <mergeCell ref="C507:C508"/>
    <mergeCell ref="D507:D508"/>
    <mergeCell ref="E507:E508"/>
    <mergeCell ref="J450:J451"/>
    <mergeCell ref="J776:J777"/>
    <mergeCell ref="H639:H640"/>
    <mergeCell ref="I639:I640"/>
    <mergeCell ref="G716:G717"/>
    <mergeCell ref="G776:G777"/>
    <mergeCell ref="H716:H717"/>
    <mergeCell ref="E928:E929"/>
    <mergeCell ref="F452:F453"/>
    <mergeCell ref="G452:G453"/>
    <mergeCell ref="E661:E662"/>
    <mergeCell ref="F661:F662"/>
    <mergeCell ref="G661:G662"/>
    <mergeCell ref="F466:F467"/>
    <mergeCell ref="G466:G467"/>
    <mergeCell ref="I928:I929"/>
    <mergeCell ref="I450:I451"/>
    <mergeCell ref="I716:I717"/>
    <mergeCell ref="H776:H777"/>
    <mergeCell ref="B661:B662"/>
    <mergeCell ref="C661:C662"/>
    <mergeCell ref="D661:D662"/>
    <mergeCell ref="H492:H493"/>
    <mergeCell ref="H527:H528"/>
    <mergeCell ref="H525:H526"/>
    <mergeCell ref="I466:I467"/>
    <mergeCell ref="I490:I491"/>
    <mergeCell ref="I503:I504"/>
    <mergeCell ref="I492:I493"/>
    <mergeCell ref="I527:I528"/>
    <mergeCell ref="G525:G526"/>
    <mergeCell ref="G544:G545"/>
    <mergeCell ref="G492:G493"/>
    <mergeCell ref="I661:I662"/>
    <mergeCell ref="I659:I660"/>
    <mergeCell ref="B536:B537"/>
    <mergeCell ref="C536:C537"/>
    <mergeCell ref="D536:D537"/>
    <mergeCell ref="E536:E537"/>
    <mergeCell ref="F536:F537"/>
    <mergeCell ref="F507:F508"/>
    <mergeCell ref="F531:F532"/>
    <mergeCell ref="B531:B532"/>
    <mergeCell ref="B444:B445"/>
    <mergeCell ref="C444:C445"/>
    <mergeCell ref="D444:D445"/>
    <mergeCell ref="E387:E388"/>
    <mergeCell ref="C442:C443"/>
    <mergeCell ref="E442:E443"/>
    <mergeCell ref="D442:D443"/>
    <mergeCell ref="B442:B443"/>
    <mergeCell ref="A440:A441"/>
    <mergeCell ref="B387:B388"/>
    <mergeCell ref="C387:C388"/>
    <mergeCell ref="D387:D388"/>
    <mergeCell ref="A408:B408"/>
    <mergeCell ref="A411:R411"/>
    <mergeCell ref="A412:B412"/>
    <mergeCell ref="A403:R403"/>
    <mergeCell ref="A404:B404"/>
    <mergeCell ref="A419:B419"/>
    <mergeCell ref="A418:R418"/>
    <mergeCell ref="A415:B415"/>
    <mergeCell ref="A400:R400"/>
    <mergeCell ref="A414:R414"/>
    <mergeCell ref="A401:B401"/>
    <mergeCell ref="A387:A388"/>
    <mergeCell ref="A659:A660"/>
    <mergeCell ref="B659:B660"/>
    <mergeCell ref="C659:C660"/>
    <mergeCell ref="D659:D660"/>
    <mergeCell ref="F659:F660"/>
    <mergeCell ref="G659:G660"/>
    <mergeCell ref="H659:H660"/>
    <mergeCell ref="G639:G640"/>
    <mergeCell ref="F554:F555"/>
    <mergeCell ref="G554:G555"/>
    <mergeCell ref="H554:H555"/>
    <mergeCell ref="A554:A555"/>
    <mergeCell ref="B554:B555"/>
    <mergeCell ref="C554:C555"/>
    <mergeCell ref="D554:D555"/>
    <mergeCell ref="E554:E555"/>
    <mergeCell ref="E659:E660"/>
    <mergeCell ref="C463:C464"/>
    <mergeCell ref="D463:D464"/>
    <mergeCell ref="A452:A453"/>
    <mergeCell ref="F492:F493"/>
    <mergeCell ref="G536:G537"/>
    <mergeCell ref="H536:H537"/>
    <mergeCell ref="E463:E464"/>
    <mergeCell ref="F463:F464"/>
    <mergeCell ref="G463:G464"/>
    <mergeCell ref="G490:G491"/>
    <mergeCell ref="G531:G532"/>
    <mergeCell ref="G527:G528"/>
    <mergeCell ref="E531:E532"/>
    <mergeCell ref="H452:H453"/>
    <mergeCell ref="H463:H464"/>
    <mergeCell ref="H466:H467"/>
    <mergeCell ref="B452:B453"/>
    <mergeCell ref="C452:C453"/>
    <mergeCell ref="D452:D453"/>
    <mergeCell ref="E452:E453"/>
    <mergeCell ref="A536:A537"/>
    <mergeCell ref="A507:A508"/>
    <mergeCell ref="A531:A532"/>
    <mergeCell ref="C531:C532"/>
    <mergeCell ref="I444:I445"/>
    <mergeCell ref="J444:J445"/>
    <mergeCell ref="A463:A464"/>
    <mergeCell ref="I458:I459"/>
    <mergeCell ref="J458:J459"/>
    <mergeCell ref="H456:H457"/>
    <mergeCell ref="I452:I453"/>
    <mergeCell ref="J452:J453"/>
    <mergeCell ref="H458:H459"/>
    <mergeCell ref="I456:I457"/>
    <mergeCell ref="J456:J457"/>
    <mergeCell ref="A458:A459"/>
    <mergeCell ref="B458:B459"/>
    <mergeCell ref="C458:C459"/>
    <mergeCell ref="D458:D459"/>
    <mergeCell ref="E458:E459"/>
    <mergeCell ref="F458:F459"/>
    <mergeCell ref="A456:A457"/>
    <mergeCell ref="B456:B457"/>
    <mergeCell ref="C456:C457"/>
    <mergeCell ref="D456:D457"/>
    <mergeCell ref="E456:E457"/>
    <mergeCell ref="F456:F457"/>
    <mergeCell ref="B463:B464"/>
    <mergeCell ref="G458:G459"/>
    <mergeCell ref="J466:J467"/>
    <mergeCell ref="J492:J493"/>
    <mergeCell ref="I463:I464"/>
    <mergeCell ref="J463:J464"/>
    <mergeCell ref="A1040:R1040"/>
    <mergeCell ref="A1041:B1041"/>
    <mergeCell ref="A1035:R1035"/>
    <mergeCell ref="B1026:B1027"/>
    <mergeCell ref="I1009:I1010"/>
    <mergeCell ref="J1009:J1010"/>
    <mergeCell ref="C1026:C1027"/>
    <mergeCell ref="D1026:D1027"/>
    <mergeCell ref="E1026:E1027"/>
    <mergeCell ref="A1030:B1030"/>
    <mergeCell ref="A1026:A1027"/>
    <mergeCell ref="A1029:R1029"/>
    <mergeCell ref="I1026:I1027"/>
    <mergeCell ref="A1032:R1032"/>
    <mergeCell ref="A466:A467"/>
    <mergeCell ref="B466:B467"/>
    <mergeCell ref="C466:C467"/>
    <mergeCell ref="D466:D467"/>
    <mergeCell ref="E466:E467"/>
    <mergeCell ref="A1021:R1021"/>
    <mergeCell ref="A1022:B1022"/>
    <mergeCell ref="A1009:A1010"/>
    <mergeCell ref="B1009:B1010"/>
    <mergeCell ref="C1009:C1010"/>
    <mergeCell ref="D1009:D1010"/>
    <mergeCell ref="A1033:B1033"/>
    <mergeCell ref="J1074:J1075"/>
    <mergeCell ref="I1047:I1048"/>
    <mergeCell ref="C1047:C1048"/>
    <mergeCell ref="D1047:D1048"/>
    <mergeCell ref="E1047:E1048"/>
    <mergeCell ref="J1047:J1048"/>
    <mergeCell ref="A1060:R1060"/>
    <mergeCell ref="A1050:B1050"/>
    <mergeCell ref="A1049:R1049"/>
    <mergeCell ref="C1074:C1075"/>
    <mergeCell ref="D1074:D1075"/>
    <mergeCell ref="E1074:E1075"/>
    <mergeCell ref="F1026:F1027"/>
    <mergeCell ref="J1026:J1027"/>
    <mergeCell ref="F1047:F1048"/>
    <mergeCell ref="H1026:H1027"/>
    <mergeCell ref="G1047:G1048"/>
    <mergeCell ref="D928:D929"/>
    <mergeCell ref="I953:I954"/>
    <mergeCell ref="J953:J954"/>
    <mergeCell ref="A953:A954"/>
    <mergeCell ref="B953:B954"/>
    <mergeCell ref="C953:C954"/>
    <mergeCell ref="H982:H983"/>
    <mergeCell ref="A985:R985"/>
    <mergeCell ref="E1006:E1007"/>
    <mergeCell ref="G1006:G1007"/>
    <mergeCell ref="H1006:H1007"/>
    <mergeCell ref="G1004:G1005"/>
    <mergeCell ref="I982:I983"/>
    <mergeCell ref="I1006:I1007"/>
    <mergeCell ref="J1006:J1007"/>
    <mergeCell ref="A982:A983"/>
    <mergeCell ref="A986:B986"/>
    <mergeCell ref="F1004:F1005"/>
    <mergeCell ref="A989:R989"/>
    <mergeCell ref="A990:B990"/>
    <mergeCell ref="A998:R998"/>
    <mergeCell ref="F1006:F1007"/>
    <mergeCell ref="C1006:C1007"/>
    <mergeCell ref="D1006:D1007"/>
    <mergeCell ref="J982:J983"/>
    <mergeCell ref="A1004:A1005"/>
    <mergeCell ref="B1004:B1005"/>
    <mergeCell ref="C1004:C1005"/>
    <mergeCell ref="D1004:D1005"/>
    <mergeCell ref="E1004:E1005"/>
    <mergeCell ref="F982:F983"/>
    <mergeCell ref="G982:G983"/>
    <mergeCell ref="B982:B983"/>
    <mergeCell ref="C982:C983"/>
    <mergeCell ref="D982:D983"/>
    <mergeCell ref="E982:E983"/>
    <mergeCell ref="A884:A885"/>
    <mergeCell ref="B884:B885"/>
    <mergeCell ref="C884:C885"/>
    <mergeCell ref="D884:D885"/>
    <mergeCell ref="E884:E885"/>
    <mergeCell ref="F884:F885"/>
    <mergeCell ref="H490:H491"/>
    <mergeCell ref="G884:G885"/>
    <mergeCell ref="H884:H885"/>
    <mergeCell ref="H503:H504"/>
    <mergeCell ref="E631:E632"/>
    <mergeCell ref="F631:F632"/>
    <mergeCell ref="E857:E858"/>
    <mergeCell ref="F857:F858"/>
    <mergeCell ref="G857:G858"/>
    <mergeCell ref="H857:H858"/>
    <mergeCell ref="C492:C493"/>
    <mergeCell ref="D492:D493"/>
    <mergeCell ref="E492:E493"/>
    <mergeCell ref="A857:A858"/>
    <mergeCell ref="B857:B858"/>
    <mergeCell ref="C857:C858"/>
    <mergeCell ref="D629:D630"/>
    <mergeCell ref="D857:D858"/>
    <mergeCell ref="A661:A662"/>
    <mergeCell ref="J503:J504"/>
    <mergeCell ref="A490:A491"/>
    <mergeCell ref="B490:B491"/>
    <mergeCell ref="C490:C491"/>
    <mergeCell ref="D490:D491"/>
    <mergeCell ref="E490:E491"/>
    <mergeCell ref="F490:F491"/>
    <mergeCell ref="J490:J491"/>
    <mergeCell ref="A492:A493"/>
    <mergeCell ref="B492:B493"/>
    <mergeCell ref="C503:C504"/>
    <mergeCell ref="D503:D504"/>
    <mergeCell ref="E503:E504"/>
    <mergeCell ref="F503:F504"/>
    <mergeCell ref="A629:A630"/>
    <mergeCell ref="B629:B630"/>
    <mergeCell ref="C629:C630"/>
    <mergeCell ref="A631:A632"/>
    <mergeCell ref="B631:B632"/>
    <mergeCell ref="C631:C632"/>
    <mergeCell ref="D631:D632"/>
    <mergeCell ref="J542:J543"/>
    <mergeCell ref="I629:I630"/>
    <mergeCell ref="A478:A479"/>
    <mergeCell ref="B478:B479"/>
    <mergeCell ref="C478:C479"/>
    <mergeCell ref="B525:B526"/>
    <mergeCell ref="A503:A504"/>
    <mergeCell ref="B503:B504"/>
    <mergeCell ref="E629:E630"/>
    <mergeCell ref="F629:F630"/>
    <mergeCell ref="H542:H543"/>
    <mergeCell ref="H629:H630"/>
    <mergeCell ref="G629:G630"/>
    <mergeCell ref="F542:F543"/>
    <mergeCell ref="G542:G543"/>
    <mergeCell ref="A542:A543"/>
    <mergeCell ref="B542:B543"/>
    <mergeCell ref="C542:C543"/>
    <mergeCell ref="D542:D543"/>
    <mergeCell ref="E542:E543"/>
    <mergeCell ref="G540:G541"/>
    <mergeCell ref="H544:H545"/>
    <mergeCell ref="A540:A541"/>
    <mergeCell ref="B540:B541"/>
    <mergeCell ref="C540:C541"/>
    <mergeCell ref="D540:D541"/>
    <mergeCell ref="D953:D954"/>
    <mergeCell ref="E953:E954"/>
    <mergeCell ref="F953:F954"/>
    <mergeCell ref="G953:G954"/>
    <mergeCell ref="H953:H954"/>
    <mergeCell ref="H906:H907"/>
    <mergeCell ref="I906:I907"/>
    <mergeCell ref="J906:J907"/>
    <mergeCell ref="A951:A952"/>
    <mergeCell ref="B951:B952"/>
    <mergeCell ref="C951:C952"/>
    <mergeCell ref="D951:D952"/>
    <mergeCell ref="E951:E952"/>
    <mergeCell ref="F951:F952"/>
    <mergeCell ref="G951:G952"/>
    <mergeCell ref="I951:I952"/>
    <mergeCell ref="H951:H952"/>
    <mergeCell ref="J951:J952"/>
    <mergeCell ref="G928:G929"/>
    <mergeCell ref="H928:H929"/>
    <mergeCell ref="F928:F929"/>
    <mergeCell ref="A928:A929"/>
    <mergeCell ref="B928:B929"/>
    <mergeCell ref="C928:C929"/>
    <mergeCell ref="A906:A907"/>
    <mergeCell ref="B906:B907"/>
    <mergeCell ref="C906:C907"/>
    <mergeCell ref="D906:D907"/>
    <mergeCell ref="E906:E907"/>
    <mergeCell ref="F906:F907"/>
    <mergeCell ref="G906:G907"/>
    <mergeCell ref="A887:A888"/>
    <mergeCell ref="B887:B888"/>
    <mergeCell ref="C887:C888"/>
    <mergeCell ref="D887:D888"/>
    <mergeCell ref="E887:E888"/>
    <mergeCell ref="G887:G888"/>
    <mergeCell ref="J631:J632"/>
    <mergeCell ref="I857:I858"/>
    <mergeCell ref="J554:J555"/>
    <mergeCell ref="I631:I632"/>
    <mergeCell ref="F544:F545"/>
    <mergeCell ref="I542:I543"/>
    <mergeCell ref="I544:I545"/>
    <mergeCell ref="J544:J545"/>
    <mergeCell ref="F887:F888"/>
    <mergeCell ref="I887:I888"/>
    <mergeCell ref="J887:J888"/>
    <mergeCell ref="H887:H888"/>
    <mergeCell ref="J629:J630"/>
    <mergeCell ref="G631:G632"/>
    <mergeCell ref="H631:H632"/>
    <mergeCell ref="I884:I885"/>
    <mergeCell ref="J884:J885"/>
    <mergeCell ref="J857:J858"/>
    <mergeCell ref="I776:I777"/>
    <mergeCell ref="I554:I555"/>
    <mergeCell ref="H661:H662"/>
    <mergeCell ref="J639:J640"/>
    <mergeCell ref="J661:J662"/>
    <mergeCell ref="J659:J660"/>
    <mergeCell ref="E540:E541"/>
    <mergeCell ref="F540:F541"/>
    <mergeCell ref="G546:G547"/>
    <mergeCell ref="H540:H541"/>
    <mergeCell ref="H546:H547"/>
    <mergeCell ref="I546:I547"/>
    <mergeCell ref="J546:J547"/>
    <mergeCell ref="A544:A545"/>
    <mergeCell ref="B544:B545"/>
    <mergeCell ref="C544:C545"/>
    <mergeCell ref="D544:D545"/>
    <mergeCell ref="E544:E545"/>
    <mergeCell ref="A546:A547"/>
    <mergeCell ref="B546:B547"/>
    <mergeCell ref="C546:C547"/>
    <mergeCell ref="D546:D547"/>
    <mergeCell ref="E546:E547"/>
    <mergeCell ref="F546:F547"/>
    <mergeCell ref="I540:I541"/>
    <mergeCell ref="J540:J541"/>
    <mergeCell ref="I398:I399"/>
    <mergeCell ref="A527:A528"/>
    <mergeCell ref="B527:B528"/>
    <mergeCell ref="C527:C528"/>
    <mergeCell ref="D527:D528"/>
    <mergeCell ref="E527:E528"/>
    <mergeCell ref="F527:F528"/>
    <mergeCell ref="H440:H441"/>
    <mergeCell ref="A396:R396"/>
    <mergeCell ref="A397:B397"/>
    <mergeCell ref="I440:I441"/>
    <mergeCell ref="J440:J441"/>
    <mergeCell ref="J398:J399"/>
    <mergeCell ref="G398:G399"/>
    <mergeCell ref="H398:H399"/>
    <mergeCell ref="E398:E399"/>
    <mergeCell ref="A407:R407"/>
    <mergeCell ref="A398:A399"/>
    <mergeCell ref="C398:C399"/>
    <mergeCell ref="D398:D399"/>
    <mergeCell ref="B398:B399"/>
    <mergeCell ref="F398:F399"/>
    <mergeCell ref="A421:R421"/>
    <mergeCell ref="A422:B422"/>
    <mergeCell ref="G387:G388"/>
    <mergeCell ref="J370:J371"/>
    <mergeCell ref="G384:G385"/>
    <mergeCell ref="I387:I388"/>
    <mergeCell ref="J387:J388"/>
    <mergeCell ref="J384:J385"/>
    <mergeCell ref="G372:G373"/>
    <mergeCell ref="H372:H373"/>
    <mergeCell ref="I372:I373"/>
    <mergeCell ref="J372:J373"/>
    <mergeCell ref="A370:A371"/>
    <mergeCell ref="B370:B371"/>
    <mergeCell ref="C370:C371"/>
    <mergeCell ref="D370:D371"/>
    <mergeCell ref="E370:E371"/>
    <mergeCell ref="F370:F371"/>
    <mergeCell ref="A372:A373"/>
    <mergeCell ref="B372:B373"/>
    <mergeCell ref="C372:C373"/>
    <mergeCell ref="D372:D373"/>
    <mergeCell ref="E372:E373"/>
    <mergeCell ref="F372:F373"/>
    <mergeCell ref="A337:A338"/>
    <mergeCell ref="B337:B338"/>
    <mergeCell ref="C337:C338"/>
    <mergeCell ref="D337:D338"/>
    <mergeCell ref="E337:E338"/>
    <mergeCell ref="F337:F338"/>
    <mergeCell ref="G337:G338"/>
    <mergeCell ref="J337:J338"/>
    <mergeCell ref="A334:B334"/>
    <mergeCell ref="H337:H338"/>
    <mergeCell ref="I337:I338"/>
    <mergeCell ref="I321:I322"/>
    <mergeCell ref="J321:J322"/>
    <mergeCell ref="A324:A325"/>
    <mergeCell ref="B324:B325"/>
    <mergeCell ref="C324:C325"/>
    <mergeCell ref="D324:D325"/>
    <mergeCell ref="E324:E325"/>
    <mergeCell ref="F324:F325"/>
    <mergeCell ref="G324:G325"/>
    <mergeCell ref="H324:H325"/>
    <mergeCell ref="I324:I325"/>
    <mergeCell ref="J324:J325"/>
    <mergeCell ref="F321:F322"/>
    <mergeCell ref="G321:G322"/>
    <mergeCell ref="B317:B318"/>
    <mergeCell ref="C317:C318"/>
    <mergeCell ref="D317:D318"/>
    <mergeCell ref="E317:E318"/>
    <mergeCell ref="F317:F318"/>
    <mergeCell ref="G317:G318"/>
    <mergeCell ref="H321:H322"/>
    <mergeCell ref="H280:H281"/>
    <mergeCell ref="I280:I281"/>
    <mergeCell ref="J280:J281"/>
    <mergeCell ref="A313:A314"/>
    <mergeCell ref="B313:B314"/>
    <mergeCell ref="C313:C314"/>
    <mergeCell ref="D313:D314"/>
    <mergeCell ref="E313:E314"/>
    <mergeCell ref="H313:H314"/>
    <mergeCell ref="I313:I314"/>
    <mergeCell ref="B280:B281"/>
    <mergeCell ref="C280:C281"/>
    <mergeCell ref="D280:D281"/>
    <mergeCell ref="E280:E281"/>
    <mergeCell ref="F280:F281"/>
    <mergeCell ref="G280:G281"/>
    <mergeCell ref="J287:J288"/>
    <mergeCell ref="A287:A288"/>
    <mergeCell ref="B287:B288"/>
    <mergeCell ref="A280:A281"/>
    <mergeCell ref="C278:C279"/>
    <mergeCell ref="D278:D279"/>
    <mergeCell ref="E278:E279"/>
    <mergeCell ref="F278:F279"/>
    <mergeCell ref="J278:J279"/>
    <mergeCell ref="A190:A191"/>
    <mergeCell ref="B190:B191"/>
    <mergeCell ref="A274:A275"/>
    <mergeCell ref="G278:G279"/>
    <mergeCell ref="H278:H279"/>
    <mergeCell ref="I278:I279"/>
    <mergeCell ref="A278:A279"/>
    <mergeCell ref="B278:B279"/>
    <mergeCell ref="A233:R233"/>
    <mergeCell ref="B238:B239"/>
    <mergeCell ref="A238:A239"/>
    <mergeCell ref="A227:R227"/>
    <mergeCell ref="A228:B228"/>
    <mergeCell ref="A230:R230"/>
    <mergeCell ref="A200:B200"/>
    <mergeCell ref="A203:R203"/>
    <mergeCell ref="A204:B204"/>
    <mergeCell ref="H190:H191"/>
    <mergeCell ref="I190:I191"/>
    <mergeCell ref="F28:F29"/>
    <mergeCell ref="G28:G29"/>
    <mergeCell ref="H28:H29"/>
    <mergeCell ref="I28:I29"/>
    <mergeCell ref="A231:B231"/>
    <mergeCell ref="A248:B248"/>
    <mergeCell ref="A252:R252"/>
    <mergeCell ref="A253:B253"/>
    <mergeCell ref="G238:G239"/>
    <mergeCell ref="J238:J239"/>
    <mergeCell ref="A234:B234"/>
    <mergeCell ref="A225:B225"/>
    <mergeCell ref="A170:R170"/>
    <mergeCell ref="A247:R247"/>
    <mergeCell ref="J190:J191"/>
    <mergeCell ref="A211:R211"/>
    <mergeCell ref="A197:B197"/>
    <mergeCell ref="A199:R199"/>
    <mergeCell ref="A192:R192"/>
    <mergeCell ref="A193:B193"/>
    <mergeCell ref="A196:R196"/>
    <mergeCell ref="A87:R87"/>
    <mergeCell ref="J113:J114"/>
    <mergeCell ref="A269:A270"/>
    <mergeCell ref="B269:B270"/>
    <mergeCell ref="C269:C270"/>
    <mergeCell ref="D269:D270"/>
    <mergeCell ref="E269:E270"/>
    <mergeCell ref="F269:F270"/>
    <mergeCell ref="A221:B221"/>
    <mergeCell ref="I113:I114"/>
    <mergeCell ref="A316:B316"/>
    <mergeCell ref="A333:R333"/>
    <mergeCell ref="G313:G314"/>
    <mergeCell ref="C287:C288"/>
    <mergeCell ref="D287:D288"/>
    <mergeCell ref="E287:E288"/>
    <mergeCell ref="F287:F288"/>
    <mergeCell ref="F313:F314"/>
    <mergeCell ref="J313:J314"/>
    <mergeCell ref="A317:A318"/>
    <mergeCell ref="A311:B311"/>
    <mergeCell ref="G287:G288"/>
    <mergeCell ref="H287:H288"/>
    <mergeCell ref="I287:I288"/>
    <mergeCell ref="A310:R310"/>
    <mergeCell ref="A315:R315"/>
    <mergeCell ref="H317:H318"/>
    <mergeCell ref="I317:I318"/>
    <mergeCell ref="J317:J318"/>
    <mergeCell ref="A321:A322"/>
    <mergeCell ref="B321:B322"/>
    <mergeCell ref="C321:C322"/>
    <mergeCell ref="D321:D322"/>
    <mergeCell ref="E321:E322"/>
    <mergeCell ref="A363:R363"/>
    <mergeCell ref="H352:H353"/>
    <mergeCell ref="I352:I353"/>
    <mergeCell ref="J352:J353"/>
    <mergeCell ref="G347:G348"/>
    <mergeCell ref="A355:B355"/>
    <mergeCell ref="C352:C353"/>
    <mergeCell ref="D352:D353"/>
    <mergeCell ref="E352:E353"/>
    <mergeCell ref="H347:H348"/>
    <mergeCell ref="I347:I348"/>
    <mergeCell ref="A360:R360"/>
    <mergeCell ref="A361:B361"/>
    <mergeCell ref="A354:R354"/>
    <mergeCell ref="J347:J348"/>
    <mergeCell ref="A352:A353"/>
    <mergeCell ref="B352:B353"/>
    <mergeCell ref="A347:A348"/>
    <mergeCell ref="B347:B348"/>
    <mergeCell ref="C347:C348"/>
    <mergeCell ref="A1016:B1016"/>
    <mergeCell ref="I1004:I1005"/>
    <mergeCell ref="J1004:J1005"/>
    <mergeCell ref="A1006:A1007"/>
    <mergeCell ref="B1006:B1007"/>
    <mergeCell ref="H1083:H1084"/>
    <mergeCell ref="I1083:I1084"/>
    <mergeCell ref="J1083:J1084"/>
    <mergeCell ref="A1056:R1056"/>
    <mergeCell ref="A1036:B1036"/>
    <mergeCell ref="A1061:B1061"/>
    <mergeCell ref="H1047:H1048"/>
    <mergeCell ref="A1047:A1048"/>
    <mergeCell ref="B1047:B1048"/>
    <mergeCell ref="G1026:G1027"/>
    <mergeCell ref="A1015:R1015"/>
    <mergeCell ref="A1057:B1057"/>
    <mergeCell ref="A1053:R1053"/>
    <mergeCell ref="A1054:B1054"/>
    <mergeCell ref="I1074:I1075"/>
    <mergeCell ref="E1009:E1010"/>
    <mergeCell ref="G1009:G1010"/>
    <mergeCell ref="F1009:F1010"/>
    <mergeCell ref="H1009:H1010"/>
    <mergeCell ref="A1109:B1109"/>
    <mergeCell ref="A1105:R1105"/>
    <mergeCell ref="A1106:B1106"/>
    <mergeCell ref="A1063:R1063"/>
    <mergeCell ref="A1064:B1064"/>
    <mergeCell ref="F1074:F1075"/>
    <mergeCell ref="G1074:G1075"/>
    <mergeCell ref="H1074:H1075"/>
    <mergeCell ref="A1074:A1075"/>
    <mergeCell ref="B1074:B1075"/>
    <mergeCell ref="A1108:R1108"/>
    <mergeCell ref="A1083:A1084"/>
    <mergeCell ref="B1083:B1084"/>
    <mergeCell ref="C1083:C1084"/>
    <mergeCell ref="D1083:D1084"/>
    <mergeCell ref="E1083:E1084"/>
    <mergeCell ref="F113:F114"/>
    <mergeCell ref="H113:H114"/>
    <mergeCell ref="A164:B164"/>
    <mergeCell ref="A971:R971"/>
    <mergeCell ref="H1004:H1005"/>
    <mergeCell ref="A999:B999"/>
    <mergeCell ref="A442:A443"/>
    <mergeCell ref="A979:B979"/>
    <mergeCell ref="C525:C526"/>
    <mergeCell ref="D525:D526"/>
    <mergeCell ref="G456:G457"/>
    <mergeCell ref="J442:J443"/>
    <mergeCell ref="A525:A526"/>
    <mergeCell ref="E525:E526"/>
    <mergeCell ref="F525:F526"/>
    <mergeCell ref="G503:G504"/>
    <mergeCell ref="I525:I526"/>
    <mergeCell ref="F442:F443"/>
    <mergeCell ref="G442:G443"/>
    <mergeCell ref="H442:H443"/>
    <mergeCell ref="I442:I443"/>
    <mergeCell ref="A978:R978"/>
    <mergeCell ref="A972:B972"/>
    <mergeCell ref="A364:B364"/>
    <mergeCell ref="O1:R2"/>
    <mergeCell ref="A3:R3"/>
    <mergeCell ref="A7:A10"/>
    <mergeCell ref="B7:B10"/>
    <mergeCell ref="C7:D7"/>
    <mergeCell ref="A123:R123"/>
    <mergeCell ref="A5:R5"/>
    <mergeCell ref="A12:B12"/>
    <mergeCell ref="I7:J7"/>
    <mergeCell ref="K7:O7"/>
    <mergeCell ref="A102:B102"/>
    <mergeCell ref="Q7:Q9"/>
    <mergeCell ref="L8:O8"/>
    <mergeCell ref="J8:J9"/>
    <mergeCell ref="A88:B88"/>
    <mergeCell ref="A78:R78"/>
    <mergeCell ref="A79:B79"/>
    <mergeCell ref="D8:D10"/>
    <mergeCell ref="A22:B22"/>
    <mergeCell ref="A21:R21"/>
    <mergeCell ref="G7:G10"/>
    <mergeCell ref="H7:H9"/>
    <mergeCell ref="A91:R91"/>
    <mergeCell ref="A84:R84"/>
    <mergeCell ref="A189:B189"/>
    <mergeCell ref="A212:B212"/>
    <mergeCell ref="A163:R163"/>
    <mergeCell ref="A139:B139"/>
    <mergeCell ref="A135:R135"/>
    <mergeCell ref="A148:R148"/>
    <mergeCell ref="A101:R101"/>
    <mergeCell ref="A173:R173"/>
    <mergeCell ref="A174:B174"/>
    <mergeCell ref="A181:R181"/>
    <mergeCell ref="A171:B171"/>
    <mergeCell ref="A132:R132"/>
    <mergeCell ref="A133:B133"/>
    <mergeCell ref="A136:B136"/>
    <mergeCell ref="G113:G114"/>
    <mergeCell ref="A167:R167"/>
    <mergeCell ref="A168:B168"/>
    <mergeCell ref="B113:B114"/>
    <mergeCell ref="C113:C114"/>
    <mergeCell ref="A119:B119"/>
    <mergeCell ref="A138:R138"/>
    <mergeCell ref="A113:A114"/>
    <mergeCell ref="D113:D114"/>
    <mergeCell ref="E113:E114"/>
    <mergeCell ref="E7:E10"/>
    <mergeCell ref="P7:P9"/>
    <mergeCell ref="A13:R13"/>
    <mergeCell ref="R7:R10"/>
    <mergeCell ref="F7:F10"/>
    <mergeCell ref="I93:I94"/>
    <mergeCell ref="J93:J94"/>
    <mergeCell ref="A93:A94"/>
    <mergeCell ref="B93:B94"/>
    <mergeCell ref="C93:C94"/>
    <mergeCell ref="K8:K9"/>
    <mergeCell ref="I8:I9"/>
    <mergeCell ref="C8:C10"/>
    <mergeCell ref="A14:B14"/>
    <mergeCell ref="A85:B85"/>
    <mergeCell ref="A81:R81"/>
    <mergeCell ref="A82:B82"/>
    <mergeCell ref="A28:A29"/>
    <mergeCell ref="B28:B29"/>
    <mergeCell ref="C28:C29"/>
    <mergeCell ref="D28:D29"/>
    <mergeCell ref="J28:J29"/>
    <mergeCell ref="E28:E29"/>
    <mergeCell ref="A92:B92"/>
    <mergeCell ref="A224:R224"/>
    <mergeCell ref="A104:R104"/>
    <mergeCell ref="H93:H94"/>
    <mergeCell ref="A109:R109"/>
    <mergeCell ref="A110:B110"/>
    <mergeCell ref="A149:B149"/>
    <mergeCell ref="A118:R118"/>
    <mergeCell ref="G1083:G1084"/>
    <mergeCell ref="A185:R185"/>
    <mergeCell ref="A357:R357"/>
    <mergeCell ref="A124:B124"/>
    <mergeCell ref="D93:D94"/>
    <mergeCell ref="E93:E94"/>
    <mergeCell ref="F93:F94"/>
    <mergeCell ref="G93:G94"/>
    <mergeCell ref="A186:B186"/>
    <mergeCell ref="F1083:F1084"/>
    <mergeCell ref="H238:H239"/>
    <mergeCell ref="I238:I239"/>
    <mergeCell ref="A358:B358"/>
    <mergeCell ref="A256:B256"/>
    <mergeCell ref="A105:B105"/>
    <mergeCell ref="A182:B182"/>
    <mergeCell ref="A188:R188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2" firstPageNumber="2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</vt:lpstr>
      <vt:lpstr>Прилож!Заголовки_для_печати</vt:lpstr>
      <vt:lpstr>Прилож!Область_печати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Курзова Мария Геннадиевна</cp:lastModifiedBy>
  <cp:lastPrinted>2020-02-26T11:37:57Z</cp:lastPrinted>
  <dcterms:created xsi:type="dcterms:W3CDTF">2012-12-13T11:50:40Z</dcterms:created>
  <dcterms:modified xsi:type="dcterms:W3CDTF">2020-03-05T08:10:04Z</dcterms:modified>
</cp:coreProperties>
</file>